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30" activeTab="0"/>
  </bookViews>
  <sheets>
    <sheet name="CATÁLOGO DE CONCEPTOS" sheetId="1" r:id="rId1"/>
  </sheets>
  <definedNames>
    <definedName name="_Order1" hidden="1">255</definedName>
    <definedName name="_Order2" hidden="1">255</definedName>
    <definedName name="_xlnm.Print_Area" localSheetId="0">'CATÁLOGO DE CONCEPTOS'!$A$1:$G$151</definedName>
    <definedName name="BASE">#REF!</definedName>
    <definedName name="C_O_N_T_R_A_T_A_D_O">#REF!</definedName>
    <definedName name="cambio">#REF!</definedName>
    <definedName name="CAMPO">#REF!</definedName>
    <definedName name="celcambio">#REF!</definedName>
    <definedName name="CENTRAL">#REF!</definedName>
    <definedName name="DISPONIBLE">#REF!</definedName>
    <definedName name="FINANCIAMIENTO">#REF!</definedName>
    <definedName name="I______M______P______O______R______T______E______S">#REF!</definedName>
    <definedName name="IMPORTES">#REF!</definedName>
    <definedName name="INDIRECTOS">#REF!</definedName>
    <definedName name="lista">"listad9"</definedName>
    <definedName name="NumeroEstimacion">#REF!</definedName>
    <definedName name="_xlnm.Print_Titles" localSheetId="0">'CATÁLOGO DE CONCEPTOS'!$1:$16</definedName>
    <definedName name="TOTAL">#REF!</definedName>
    <definedName name="UTILIDAD">#REF!</definedName>
    <definedName name="V______O______L______U______M______E______N______E______S">#REF!</definedName>
    <definedName name="VOLUMENES">#REF!</definedName>
  </definedNames>
  <calcPr fullCalcOnLoad="1"/>
</workbook>
</file>

<file path=xl/sharedStrings.xml><?xml version="1.0" encoding="utf-8"?>
<sst xmlns="http://schemas.openxmlformats.org/spreadsheetml/2006/main" count="341" uniqueCount="143">
  <si>
    <t>GOBIERNO DEL ESTADO DE JALISCO</t>
  </si>
  <si>
    <t>Concepto:</t>
  </si>
  <si>
    <t>Fecha:</t>
  </si>
  <si>
    <t>Concurso:</t>
  </si>
  <si>
    <t>Empresa:</t>
  </si>
  <si>
    <t>Representante:</t>
  </si>
  <si>
    <t>Clave</t>
  </si>
  <si>
    <t>Concepto</t>
  </si>
  <si>
    <t>Unidad</t>
  </si>
  <si>
    <t>Cantidad</t>
  </si>
  <si>
    <t>Precio</t>
  </si>
  <si>
    <t>Total</t>
  </si>
  <si>
    <t>Precio Unitario</t>
  </si>
  <si>
    <t>Unitario</t>
  </si>
  <si>
    <t>con Letra</t>
  </si>
  <si>
    <t>RESUMEN DE PARTIDAS</t>
  </si>
  <si>
    <t>MONTO DE LA PROPUESTA (SIN I.V.A.):</t>
  </si>
  <si>
    <t>TOTAL DEL PRESUPUESTO.</t>
  </si>
  <si>
    <t>INICIO:</t>
  </si>
  <si>
    <t>TERMINO:</t>
  </si>
  <si>
    <t>Plazo de Ejecución:</t>
  </si>
  <si>
    <t>COMISIÓN ESTATAL DEL AGUA DE JALISCO</t>
  </si>
  <si>
    <t>01.01.01</t>
  </si>
  <si>
    <t>RECOPILACION DE INFORMACION</t>
  </si>
  <si>
    <t>PTAR. ANT. RECO. EVA. ANA.</t>
  </si>
  <si>
    <t>ANTECEDENTES, RECOPILACION, EVALUACION Y ANALISIS DE LA INFORMACION EXISTENTE</t>
  </si>
  <si>
    <t>INFORME</t>
  </si>
  <si>
    <t>01.01.03</t>
  </si>
  <si>
    <t>AFORO Y MUESTREO</t>
  </si>
  <si>
    <t>PTAR AFOROS</t>
  </si>
  <si>
    <t xml:space="preserve">AFOROS  </t>
  </si>
  <si>
    <t>AFORO</t>
  </si>
  <si>
    <t>PTAR TOM MUES</t>
  </si>
  <si>
    <t>TOMA DE MUESTRAS SIMPLES Y COMPUESTAS</t>
  </si>
  <si>
    <t>MUESTRA</t>
  </si>
  <si>
    <t>PTAR P LABO</t>
  </si>
  <si>
    <t>TRABAJOS DE LABORATORIO</t>
  </si>
  <si>
    <t>01.01.04</t>
  </si>
  <si>
    <t>ESTABLECIMIENTO DE DATOS BASICOS</t>
  </si>
  <si>
    <t>PTAR P POBL ACT</t>
  </si>
  <si>
    <t>POBLACION ACTUAL Y FUTURA</t>
  </si>
  <si>
    <t>PTAR P DISEÑ</t>
  </si>
  <si>
    <t>GASTO DE DISEÑO, MODULACION Y PROYECCION DEL GASTO</t>
  </si>
  <si>
    <t>PTAR FACT DISE</t>
  </si>
  <si>
    <t>FACTORES DE DISEÑO</t>
  </si>
  <si>
    <t>01.01.05</t>
  </si>
  <si>
    <t>SELECCIÓN TECNICA Y ECONOMICA DE ALTERNATIVAS DEL SISTEMA DE TRATAMIENTO</t>
  </si>
  <si>
    <t>PTAR P ELAB ALTE</t>
  </si>
  <si>
    <t>ELABORACION DE ALTERNATIVAS DE TRATAMIENTO DE AGUAS RESIDUALES MUNICIPALES</t>
  </si>
  <si>
    <t>ALTERNAT</t>
  </si>
  <si>
    <t>PTAR P EVAL FACT T</t>
  </si>
  <si>
    <t>EVALUACION DE FACTIBILIDAD TECNICA DE LAS ALTERNATIVAS DE TRATAMIENTO DE ALS AGUAS RESIDUALES MUNICIPALES</t>
  </si>
  <si>
    <t>PTAR P EVAL FACT E</t>
  </si>
  <si>
    <t>EVALUACION DE FACTIBILIDAD ECONOMICA DE LAS ALTERNATIVAS DE TRATAMIENTO DE LAS AGUAS RESIDUALES MUNICIPALES</t>
  </si>
  <si>
    <t>PTAR P ALTE TRAM</t>
  </si>
  <si>
    <t>SELECCIÓN DE ALTERNATIVA DE TRATAMIENTO DE LAS AGUAS RESIDUALES MUNICIPALES PARA LA SELECCIÓN DEL TERRENO</t>
  </si>
  <si>
    <t>01.01.06</t>
  </si>
  <si>
    <t>TOPOGRAFIA</t>
  </si>
  <si>
    <t>PTAR P REFE CORD</t>
  </si>
  <si>
    <t>REFERENCIACION A SISTEMA DE COORDENADAS</t>
  </si>
  <si>
    <t>PUNTO</t>
  </si>
  <si>
    <t>PTAR P LEVA TOPO</t>
  </si>
  <si>
    <t>LEVANTAMIENTO TOPOGRAFICO DEL TERRENO PARA LA PLANTA</t>
  </si>
  <si>
    <t>HA</t>
  </si>
  <si>
    <t>PTAR P TOPO LINE</t>
  </si>
  <si>
    <t>TOPOGRAFIA DE LINEA DE INFLUENTE Y EFLUENTE DE LA PLANTA (COLECTOR - EMISOR)</t>
  </si>
  <si>
    <t>KM</t>
  </si>
  <si>
    <t>01.01.07</t>
  </si>
  <si>
    <t>GEOTECNIA</t>
  </si>
  <si>
    <t>PTAR EXCA POZO</t>
  </si>
  <si>
    <t>EXCAVACION DE POZOS A CIELO ABIERTO (PCA) CON MAQUINARIA EN UN AREA DE 1.00 x 1.50 MT. HASTA 4.00 MT. DE PROFUNDIDAD O ENCONTRAR EL NAG O MATERIAL NO ATACABLE, INCLUYE: MUESTREO ALTERADO PARA ENSAYES DE LABORATORIO</t>
  </si>
  <si>
    <t>POZO</t>
  </si>
  <si>
    <t>PTAR P MEDI RESI</t>
  </si>
  <si>
    <t>MEDICION DE RESISTIVIDAD</t>
  </si>
  <si>
    <t>MEDICION</t>
  </si>
  <si>
    <t>PTAR P OBTE CUBI</t>
  </si>
  <si>
    <t>OBTENCION DE MUESTRAS CUBICAS INALTERADAS DE 20x20x20 CMS. DEBIDAMENTE PROTEGIDAS</t>
  </si>
  <si>
    <t>PTAR P CONT AGUA</t>
  </si>
  <si>
    <t>MUESTREO, CONTENIDO DE AGUA Y PREPARACION DE MUESTRAS PARA ESTUDIOS DE CORROSION</t>
  </si>
  <si>
    <t>PTAR P PERF C/EQU</t>
  </si>
  <si>
    <t>PERFORACION CON MAQUINARIA DONDE SE REALIZARA SONDEO MIXTO DE PENETRACION ESTANDAR A 10 METROS DE PROFUNDIDAD Y MUESTREO EN SUELOS BLANDOS CON TUBO DE PARED DELGADA TIPO SHELBY DE 10 CENTIMETROS DE DIAMETRO, TUBO DENTADO O BARRIL DENISON</t>
  </si>
  <si>
    <t>ML</t>
  </si>
  <si>
    <t>PTAR P TRAS MAQU</t>
  </si>
  <si>
    <t>TRASLADO DE EQUIPO DE PERFORACION (IDA Y VUELTA)</t>
  </si>
  <si>
    <t>TRASL</t>
  </si>
  <si>
    <t>PTAR P TRAB ANAL</t>
  </si>
  <si>
    <t>TRABAJO Y ANALISIS DE LABORATORIO</t>
  </si>
  <si>
    <t>PRUEBA</t>
  </si>
  <si>
    <t>01.01.08</t>
  </si>
  <si>
    <t>LOTE</t>
  </si>
  <si>
    <t>PTAR P INFO FINA</t>
  </si>
  <si>
    <t>INFORMA FINAL (PARA ENTRAGAR 3 JUEGOS COMPLETOS CON CD Y 3 JUEGOS COMPLETOS DE PLANOS CON CD</t>
  </si>
  <si>
    <t>01.00.00</t>
  </si>
  <si>
    <t>01.01.00</t>
  </si>
  <si>
    <t>01.02.00</t>
  </si>
  <si>
    <t>01.02.01</t>
  </si>
  <si>
    <t>01.02.02</t>
  </si>
  <si>
    <t>01.02.03</t>
  </si>
  <si>
    <t>01.02.04</t>
  </si>
  <si>
    <t>01.02.05</t>
  </si>
  <si>
    <t>01.02.06</t>
  </si>
  <si>
    <t>01.02.07</t>
  </si>
  <si>
    <t>01.02.08</t>
  </si>
  <si>
    <t>01.01.02</t>
  </si>
  <si>
    <r>
      <t>ESTUDIOS PRELIMINARES</t>
    </r>
    <r>
      <rPr>
        <sz val="11"/>
        <rFont val="Arial"/>
        <family val="2"/>
      </rPr>
      <t>.- DIAGNÓSTICO PARTICIPATIVO Y DICTAMEN DE FACTIBILIDAD SOCIAL., DIAGNÓSTICO SIMPLIFICADO DE LA INFRAESTRUCTURA</t>
    </r>
  </si>
  <si>
    <t>01.03.00</t>
  </si>
  <si>
    <r>
      <t>REQUERIMIENTO DE INFRAESTRUCTURA</t>
    </r>
    <r>
      <rPr>
        <sz val="11"/>
        <rFont val="Arial"/>
        <family val="2"/>
      </rPr>
      <t>.- IDENTIFICACIÓN DE FUENTES DE ABASTECIMIENTO, AFOROS EN MANANTIALES, RIOS Y CANALES, ESTUDIOS DE CALIDAD DEL AGUA , ESTUDIO DE FACTIBILIDAD ECONÓMICA Y FINANCIERA</t>
    </r>
  </si>
  <si>
    <r>
      <t>TOPOGRAFÍA</t>
    </r>
    <r>
      <rPr>
        <sz val="11"/>
        <rFont val="Arial"/>
        <family val="2"/>
      </rPr>
      <t xml:space="preserve"> .- ZONA DE CAPTACIÓN, LINEA DE CONDUCCIÓN, TANQUE DE REGULACIÓN, RED DE DISTRIBUCIÓN</t>
    </r>
  </si>
  <si>
    <r>
      <t>PROYECTOS EJECUTIVOS</t>
    </r>
    <r>
      <rPr>
        <sz val="11"/>
        <rFont val="Arial"/>
        <family val="2"/>
      </rPr>
      <t xml:space="preserve"> .- OBRAS DE CAPTACIÓN, PLANTAS DE BOMBEO, LINEAS DE CONDUCCIÓN, TANQUES DE REGULACIÓN, REDES DE DISTRIBUCIÓN </t>
    </r>
  </si>
  <si>
    <t>POTABILIZACIÓN</t>
  </si>
  <si>
    <t>ELECCIÓN DE PROYECTOS TIPO</t>
  </si>
  <si>
    <t>ANÁLISIS FINANCIERO DE COSTOS</t>
  </si>
  <si>
    <t>IMPACTO AMBIENTAL</t>
  </si>
  <si>
    <t xml:space="preserve">EDICIÓN DEL INFORME FINAL </t>
  </si>
  <si>
    <t>DOCUMENTACIÓN PARA LICITACIÓN</t>
  </si>
  <si>
    <t>01.04.00</t>
  </si>
  <si>
    <t>CEA-SC-ZR-CI-056/2009</t>
  </si>
  <si>
    <t>120 DIAS NATURALES</t>
  </si>
  <si>
    <t>DIAGNOSTICO</t>
  </si>
  <si>
    <t>PTAR DIAG SOC</t>
  </si>
  <si>
    <t>DIAGNÓSTICO PARTICIPATIVO Y DICTAMEN DE FACTIBILIDAD SOCIAL</t>
  </si>
  <si>
    <t>PATAR P HIDR</t>
  </si>
  <si>
    <t>ESTUDIO</t>
  </si>
  <si>
    <t>EX HACIENDA ZAPOTLANEJO (EN JUANACATLÁN)</t>
  </si>
  <si>
    <t>COLOTITLAN (TENAMAXTLÁN)</t>
  </si>
  <si>
    <t>LOS AZULITOS (LAGOS DE MORENO)</t>
  </si>
  <si>
    <t>01.05.00</t>
  </si>
  <si>
    <t>01.05.01</t>
  </si>
  <si>
    <t>01.05.02</t>
  </si>
  <si>
    <t>PTAR. DIAG. SOC</t>
  </si>
  <si>
    <t>DIAGNOSTICO PARTICIPATIVO Y DICTAMEN DE FACTIBILIDAD SOCIAL</t>
  </si>
  <si>
    <t>01.05.03</t>
  </si>
  <si>
    <t>01.05.04</t>
  </si>
  <si>
    <t>01.05.05</t>
  </si>
  <si>
    <t>01.05.06</t>
  </si>
  <si>
    <t>01.05.08</t>
  </si>
  <si>
    <t>TOMATLÁN (SANTA GERTRUDIS)</t>
  </si>
  <si>
    <t>TOMATLÁN (TERREROS)</t>
  </si>
  <si>
    <t>CATÁLOGO DE CONCEPTOS MODIFICADO</t>
  </si>
  <si>
    <r>
      <t>1.</t>
    </r>
    <r>
      <rPr>
        <b/>
        <sz val="8"/>
        <rFont val="Arial"/>
        <family val="2"/>
      </rPr>
      <t>-PROYECTO EJECUTIVO PARA LA PLANTA DE TRATAMIENTO DE AGUAS RESIDUALES Y COLECTORES EN LA LOCALIDAD DE EX HACIENDA DE ZAPOTLANEJO, MUNICIPIO DE JUANACATLÁN, JALISCO,</t>
    </r>
    <r>
      <rPr>
        <b/>
        <sz val="8"/>
        <color indexed="12"/>
        <rFont val="Arial"/>
        <family val="2"/>
      </rPr>
      <t xml:space="preserve"> 2.-</t>
    </r>
    <r>
      <rPr>
        <b/>
        <sz val="8"/>
        <rFont val="Arial"/>
        <family val="2"/>
      </rPr>
      <t xml:space="preserve"> PROYECTO EJECUTIVO PARA PLANTA DE TRATAMIENTO DE AGUAS RESIDUALES Y COLECTORES  EN LA LOCALIDAD DE COLOTITLAN MUNICIPIO DE TENAMAXTLAN, JALISCO.  </t>
    </r>
    <r>
      <rPr>
        <b/>
        <sz val="8"/>
        <color indexed="12"/>
        <rFont val="Arial"/>
        <family val="2"/>
      </rPr>
      <t>3.-</t>
    </r>
    <r>
      <rPr>
        <b/>
        <sz val="8"/>
        <rFont val="Arial"/>
        <family val="2"/>
      </rPr>
      <t xml:space="preserve"> PROYECTO PARA EL ABASTECIMIENTO DE AGUA POTABLE EN LA LOCALIDAD DE SANTA GERTRUDIS MUNICIPIO DE TOMATLÁN, JALISCO,</t>
    </r>
    <r>
      <rPr>
        <b/>
        <sz val="8"/>
        <color indexed="12"/>
        <rFont val="Arial"/>
        <family val="2"/>
      </rPr>
      <t xml:space="preserve"> 4.- </t>
    </r>
    <r>
      <rPr>
        <b/>
        <sz val="8"/>
        <rFont val="Arial"/>
        <family val="2"/>
      </rPr>
      <t>PROYECTO PARA EL ABASTECIMIENTO DE AGUA POTABLE EN LA LOCALIDAD DE TERREROS MUNICIPIO DE TOMATLÁN, JALISCO Y</t>
    </r>
    <r>
      <rPr>
        <b/>
        <sz val="8"/>
        <color indexed="12"/>
        <rFont val="Arial"/>
        <family val="2"/>
      </rPr>
      <t xml:space="preserve"> 5.- </t>
    </r>
    <r>
      <rPr>
        <b/>
        <sz val="8"/>
        <rFont val="Arial"/>
        <family val="2"/>
      </rPr>
      <t>PROYECTO EJECUTIVO PARA  PLANTA DE TRATAMIENTO DE AGUAS RESIDUALES, CARCAMO DE BOMBEO Y LINEA DE IMPULSION EN LA LOCALIDAD DE LOS AZULITOS, MUNICIPIO DE LAGOS DE MORENO, JALISCO</t>
    </r>
  </si>
  <si>
    <t>ESTUDIO HIDROLÓGICO DE LA CUENCA DONDE SE ENCUENTRA UBICADA LA PLANTA DE TRATAMIENTO, DEFINIENDO SI EXISTE RIESGO DE INUNDACIÓN DE PLANTA Y FORMULAR POR LO MENOS 3 ALTERNATIVAS DE SOLUCIÓN</t>
  </si>
  <si>
    <t>01.05.07</t>
  </si>
  <si>
    <t>ELABORACION E INTEGRACION DE INFORME FINAL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</si>
</sst>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u val="single"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b/>
      <sz val="8"/>
      <color indexed="12"/>
      <name val="Arial"/>
      <family val="2"/>
    </font>
    <font>
      <sz val="8"/>
      <color indexed="18"/>
      <name val="Arial"/>
      <family val="2"/>
    </font>
    <font>
      <b/>
      <sz val="10"/>
      <color indexed="12"/>
      <name val="Calibri"/>
      <family val="2"/>
    </font>
    <font>
      <b/>
      <sz val="10"/>
      <color indexed="12"/>
      <name val="Arial"/>
      <family val="0"/>
    </font>
    <font>
      <sz val="10"/>
      <color indexed="8"/>
      <name val="Calibri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horizontal="justify" vertical="top"/>
      <protection/>
    </xf>
    <xf numFmtId="0" fontId="0" fillId="0" borderId="0" xfId="0" applyBorder="1" applyAlignment="1" applyProtection="1">
      <alignment vertical="top"/>
      <protection/>
    </xf>
    <xf numFmtId="0" fontId="11" fillId="0" borderId="0" xfId="0" applyNumberFormat="1" applyFont="1" applyAlignment="1" applyProtection="1">
      <alignment horizontal="justify" vertical="top"/>
      <protection/>
    </xf>
    <xf numFmtId="0" fontId="11" fillId="0" borderId="0" xfId="0" applyFont="1" applyBorder="1" applyAlignment="1" applyProtection="1">
      <alignment vertical="top"/>
      <protection/>
    </xf>
    <xf numFmtId="166" fontId="11" fillId="0" borderId="0" xfId="0" applyNumberFormat="1" applyFont="1" applyBorder="1" applyAlignment="1" applyProtection="1">
      <alignment vertical="top"/>
      <protection/>
    </xf>
    <xf numFmtId="44" fontId="11" fillId="0" borderId="0" xfId="58" applyFont="1" applyBorder="1" applyAlignment="1" applyProtection="1">
      <alignment vertical="top"/>
      <protection/>
    </xf>
    <xf numFmtId="167" fontId="11" fillId="0" borderId="0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5" fontId="10" fillId="0" borderId="14" xfId="0" applyNumberFormat="1" applyFont="1" applyBorder="1" applyAlignment="1" applyProtection="1">
      <alignment horizontal="center" vertical="top" wrapText="1"/>
      <protection/>
    </xf>
    <xf numFmtId="15" fontId="12" fillId="0" borderId="15" xfId="0" applyNumberFormat="1" applyFont="1" applyBorder="1" applyAlignment="1" applyProtection="1">
      <alignment horizontal="center" vertical="top" wrapText="1"/>
      <protection/>
    </xf>
    <xf numFmtId="15" fontId="11" fillId="0" borderId="15" xfId="0" applyNumberFormat="1" applyFont="1" applyBorder="1" applyAlignment="1" applyProtection="1">
      <alignment horizontal="center" vertical="center" wrapText="1"/>
      <protection/>
    </xf>
    <xf numFmtId="15" fontId="12" fillId="0" borderId="15" xfId="0" applyNumberFormat="1" applyFont="1" applyBorder="1" applyAlignment="1" applyProtection="1">
      <alignment horizontal="center" vertical="center" wrapText="1"/>
      <protection/>
    </xf>
    <xf numFmtId="15" fontId="11" fillId="0" borderId="16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/>
      <protection/>
    </xf>
    <xf numFmtId="167" fontId="0" fillId="0" borderId="0" xfId="52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0" fontId="0" fillId="0" borderId="0" xfId="64" applyNumberFormat="1" applyFont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166" fontId="11" fillId="0" borderId="0" xfId="56" applyFont="1" applyBorder="1" applyAlignment="1" applyProtection="1">
      <alignment horizontal="justify" vertical="top"/>
      <protection/>
    </xf>
    <xf numFmtId="167" fontId="11" fillId="0" borderId="0" xfId="54" applyFont="1" applyAlignment="1" applyProtection="1">
      <alignment horizontal="justify" vertical="top"/>
      <protection/>
    </xf>
    <xf numFmtId="166" fontId="10" fillId="0" borderId="0" xfId="56" applyFont="1" applyBorder="1" applyAlignment="1" applyProtection="1">
      <alignment horizontal="justify" vertical="top"/>
      <protection/>
    </xf>
    <xf numFmtId="167" fontId="10" fillId="0" borderId="0" xfId="54" applyFont="1" applyAlignment="1" applyProtection="1">
      <alignment horizontal="justify" vertical="top"/>
      <protection/>
    </xf>
    <xf numFmtId="166" fontId="10" fillId="0" borderId="0" xfId="56" applyNumberFormat="1" applyFont="1" applyBorder="1" applyAlignment="1" applyProtection="1">
      <alignment horizontal="justify" vertical="top"/>
      <protection/>
    </xf>
    <xf numFmtId="167" fontId="11" fillId="0" borderId="0" xfId="54" applyFont="1" applyAlignment="1" applyProtection="1">
      <alignment vertical="top"/>
      <protection/>
    </xf>
    <xf numFmtId="166" fontId="10" fillId="0" borderId="0" xfId="56" applyFont="1" applyBorder="1" applyAlignment="1" applyProtection="1">
      <alignment vertical="top"/>
      <protection/>
    </xf>
    <xf numFmtId="0" fontId="10" fillId="0" borderId="0" xfId="0" applyFont="1" applyAlignment="1" applyProtection="1">
      <alignment horizontal="center" vertical="top"/>
      <protection/>
    </xf>
    <xf numFmtId="4" fontId="11" fillId="0" borderId="0" xfId="0" applyNumberFormat="1" applyFont="1" applyAlignment="1" applyProtection="1">
      <alignment horizontal="justify" vertical="top"/>
      <protection/>
    </xf>
    <xf numFmtId="0" fontId="10" fillId="0" borderId="14" xfId="6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justify" vertical="top"/>
      <protection/>
    </xf>
    <xf numFmtId="0" fontId="1" fillId="0" borderId="0" xfId="0" applyFont="1" applyBorder="1" applyAlignment="1" applyProtection="1">
      <alignment horizontal="justify" vertical="top"/>
      <protection/>
    </xf>
    <xf numFmtId="166" fontId="1" fillId="0" borderId="0" xfId="56" applyFont="1" applyBorder="1" applyAlignment="1" applyProtection="1">
      <alignment horizontal="justify" vertical="top"/>
      <protection/>
    </xf>
    <xf numFmtId="167" fontId="0" fillId="0" borderId="0" xfId="55" applyFont="1" applyBorder="1" applyAlignment="1" applyProtection="1">
      <alignment horizontal="justify" vertical="top"/>
      <protection/>
    </xf>
    <xf numFmtId="166" fontId="0" fillId="0" borderId="0" xfId="59" applyFont="1" applyBorder="1" applyAlignment="1" applyProtection="1">
      <alignment horizontal="justify" vertical="top"/>
      <protection/>
    </xf>
    <xf numFmtId="0" fontId="10" fillId="0" borderId="15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 horizontal="center" vertical="top"/>
      <protection/>
    </xf>
    <xf numFmtId="0" fontId="10" fillId="0" borderId="0" xfId="0" applyNumberFormat="1" applyFont="1" applyAlignment="1" applyProtection="1">
      <alignment horizontal="center" vertical="top"/>
      <protection/>
    </xf>
    <xf numFmtId="0" fontId="11" fillId="0" borderId="0" xfId="0" applyNumberFormat="1" applyFont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11" fillId="0" borderId="19" xfId="0" applyFont="1" applyBorder="1" applyAlignment="1" applyProtection="1">
      <alignment horizontal="center" vertical="top"/>
      <protection/>
    </xf>
    <xf numFmtId="0" fontId="13" fillId="0" borderId="0" xfId="0" applyNumberFormat="1" applyFont="1" applyAlignment="1" applyProtection="1">
      <alignment horizontal="center" vertical="top"/>
      <protection/>
    </xf>
    <xf numFmtId="0" fontId="13" fillId="0" borderId="0" xfId="0" applyNumberFormat="1" applyFont="1" applyBorder="1" applyAlignment="1" applyProtection="1">
      <alignment horizontal="justify" vertical="top"/>
      <protection/>
    </xf>
    <xf numFmtId="0" fontId="15" fillId="0" borderId="0" xfId="0" applyFont="1" applyAlignment="1" applyProtection="1">
      <alignment horizontal="center" vertical="top"/>
      <protection/>
    </xf>
    <xf numFmtId="167" fontId="15" fillId="0" borderId="0" xfId="54" applyFont="1" applyAlignment="1" applyProtection="1">
      <alignment vertical="top"/>
      <protection/>
    </xf>
    <xf numFmtId="166" fontId="13" fillId="0" borderId="0" xfId="56" applyFont="1" applyBorder="1" applyAlignment="1" applyProtection="1">
      <alignment vertical="top"/>
      <protection/>
    </xf>
    <xf numFmtId="166" fontId="13" fillId="0" borderId="20" xfId="56" applyFont="1" applyBorder="1" applyAlignment="1" applyProtection="1">
      <alignment vertical="top"/>
      <protection/>
    </xf>
    <xf numFmtId="0" fontId="10" fillId="0" borderId="0" xfId="0" applyNumberFormat="1" applyFont="1" applyAlignment="1" applyProtection="1">
      <alignment horizontal="justify" vertical="justify"/>
      <protection/>
    </xf>
    <xf numFmtId="0" fontId="16" fillId="0" borderId="0" xfId="0" applyFont="1" applyBorder="1" applyAlignment="1">
      <alignment horizontal="center" vertical="top"/>
    </xf>
    <xf numFmtId="0" fontId="17" fillId="0" borderId="0" xfId="0" applyFont="1" applyAlignment="1" applyProtection="1">
      <alignment horizontal="justify" vertical="justify"/>
      <protection/>
    </xf>
    <xf numFmtId="0" fontId="17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top"/>
      <protection/>
    </xf>
    <xf numFmtId="0" fontId="18" fillId="0" borderId="0" xfId="0" applyFont="1" applyBorder="1" applyAlignment="1">
      <alignment horizontal="center" vertical="top" wrapText="1"/>
    </xf>
    <xf numFmtId="0" fontId="0" fillId="0" borderId="0" xfId="0" applyAlignment="1" applyProtection="1">
      <alignment horizontal="justify" vertical="justify"/>
      <protection/>
    </xf>
    <xf numFmtId="0" fontId="0" fillId="0" borderId="0" xfId="0" applyAlignment="1" applyProtection="1">
      <alignment horizontal="right" vertical="top"/>
      <protection/>
    </xf>
    <xf numFmtId="166" fontId="0" fillId="0" borderId="0" xfId="56" applyFont="1" applyAlignment="1" applyProtection="1">
      <alignment horizontal="right" vertical="top"/>
      <protection/>
    </xf>
    <xf numFmtId="0" fontId="17" fillId="0" borderId="0" xfId="0" applyFont="1" applyAlignment="1" applyProtection="1">
      <alignment horizontal="center" vertical="top"/>
      <protection/>
    </xf>
    <xf numFmtId="0" fontId="17" fillId="0" borderId="0" xfId="0" applyFont="1" applyAlignment="1" applyProtection="1">
      <alignment horizontal="right" vertical="top"/>
      <protection/>
    </xf>
    <xf numFmtId="166" fontId="17" fillId="0" borderId="0" xfId="56" applyFont="1" applyAlignment="1" applyProtection="1">
      <alignment horizontal="right" vertical="top"/>
      <protection/>
    </xf>
    <xf numFmtId="0" fontId="0" fillId="0" borderId="0" xfId="0" applyFont="1" applyAlignment="1" applyProtection="1">
      <alignment horizontal="justify" vertical="justify"/>
      <protection/>
    </xf>
    <xf numFmtId="0" fontId="0" fillId="0" borderId="0" xfId="0" applyFont="1" applyAlignment="1" applyProtection="1">
      <alignment horizontal="right" vertical="top"/>
      <protection/>
    </xf>
    <xf numFmtId="0" fontId="16" fillId="0" borderId="0" xfId="0" applyFont="1" applyBorder="1" applyAlignment="1">
      <alignment horizontal="center" vertical="top" wrapText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/>
      <protection/>
    </xf>
    <xf numFmtId="0" fontId="1" fillId="34" borderId="0" xfId="0" applyFont="1" applyFill="1" applyAlignment="1" applyProtection="1">
      <alignment horizontal="center" vertical="top"/>
      <protection/>
    </xf>
    <xf numFmtId="0" fontId="1" fillId="34" borderId="0" xfId="0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/>
      <protection/>
    </xf>
    <xf numFmtId="0" fontId="10" fillId="34" borderId="0" xfId="0" applyFont="1" applyFill="1" applyBorder="1" applyAlignment="1" applyProtection="1">
      <alignment horizontal="justify" vertical="top"/>
      <protection/>
    </xf>
    <xf numFmtId="0" fontId="1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top"/>
    </xf>
    <xf numFmtId="0" fontId="19" fillId="0" borderId="0" xfId="0" applyFont="1" applyFill="1" applyBorder="1" applyAlignment="1">
      <alignment horizontal="center" vertical="top"/>
    </xf>
    <xf numFmtId="167" fontId="19" fillId="0" borderId="0" xfId="52" applyFont="1" applyFill="1" applyBorder="1" applyAlignment="1">
      <alignment horizontal="right" vertical="top"/>
    </xf>
    <xf numFmtId="0" fontId="17" fillId="34" borderId="0" xfId="0" applyFont="1" applyFill="1" applyAlignment="1" applyProtection="1">
      <alignment horizontal="center"/>
      <protection/>
    </xf>
    <xf numFmtId="0" fontId="14" fillId="34" borderId="0" xfId="0" applyFont="1" applyFill="1" applyBorder="1" applyAlignment="1" applyProtection="1">
      <alignment horizontal="center" vertical="top"/>
      <protection/>
    </xf>
    <xf numFmtId="0" fontId="1" fillId="34" borderId="0" xfId="0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 vertical="justify"/>
      <protection/>
    </xf>
    <xf numFmtId="166" fontId="1" fillId="34" borderId="0" xfId="56" applyFont="1" applyFill="1" applyBorder="1" applyAlignment="1" applyProtection="1">
      <alignment horizontal="center" vertical="top"/>
      <protection/>
    </xf>
    <xf numFmtId="0" fontId="1" fillId="34" borderId="0" xfId="0" applyFont="1" applyFill="1" applyBorder="1" applyAlignment="1" applyProtection="1">
      <alignment horizontal="center" vertical="top"/>
      <protection/>
    </xf>
    <xf numFmtId="0" fontId="9" fillId="0" borderId="0" xfId="0" applyFont="1" applyBorder="1" applyAlignment="1">
      <alignment horizontal="justify" wrapText="1"/>
    </xf>
    <xf numFmtId="0" fontId="19" fillId="0" borderId="0" xfId="0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justify" vertical="top" wrapText="1"/>
    </xf>
    <xf numFmtId="0" fontId="19" fillId="0" borderId="0" xfId="0" applyFont="1" applyBorder="1" applyAlignment="1">
      <alignment horizontal="center" vertical="top"/>
    </xf>
    <xf numFmtId="167" fontId="19" fillId="0" borderId="0" xfId="52" applyFont="1" applyBorder="1" applyAlignment="1">
      <alignment horizontal="center" vertical="top"/>
    </xf>
    <xf numFmtId="0" fontId="9" fillId="0" borderId="0" xfId="0" applyFont="1" applyBorder="1" applyAlignment="1">
      <alignment horizontal="justify" vertical="top" wrapText="1"/>
    </xf>
    <xf numFmtId="0" fontId="19" fillId="34" borderId="0" xfId="0" applyFont="1" applyFill="1" applyBorder="1" applyAlignment="1">
      <alignment horizontal="center" vertical="top"/>
    </xf>
    <xf numFmtId="167" fontId="19" fillId="34" borderId="0" xfId="52" applyFont="1" applyFill="1" applyBorder="1" applyAlignment="1">
      <alignment horizontal="right" vertical="top"/>
    </xf>
    <xf numFmtId="166" fontId="17" fillId="34" borderId="0" xfId="56" applyFont="1" applyFill="1" applyAlignment="1" applyProtection="1">
      <alignment horizontal="right" vertical="top"/>
      <protection/>
    </xf>
    <xf numFmtId="0" fontId="9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top"/>
    </xf>
    <xf numFmtId="0" fontId="13" fillId="0" borderId="0" xfId="0" applyNumberFormat="1" applyFont="1" applyAlignment="1" applyProtection="1">
      <alignment horizontal="justify" vertical="justify"/>
      <protection/>
    </xf>
    <xf numFmtId="0" fontId="15" fillId="0" borderId="0" xfId="0" applyFont="1" applyBorder="1" applyAlignment="1" applyProtection="1">
      <alignment horizontal="justify" vertical="top"/>
      <protection/>
    </xf>
    <xf numFmtId="0" fontId="20" fillId="0" borderId="0" xfId="0" applyFont="1" applyBorder="1" applyAlignment="1" applyProtection="1">
      <alignment vertical="top"/>
      <protection/>
    </xf>
    <xf numFmtId="0" fontId="20" fillId="0" borderId="0" xfId="0" applyFont="1" applyAlignment="1" applyProtection="1">
      <alignment/>
      <protection/>
    </xf>
    <xf numFmtId="166" fontId="0" fillId="0" borderId="0" xfId="56" applyFont="1" applyAlignment="1" applyProtection="1">
      <alignment horizontal="righ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166" fontId="1" fillId="34" borderId="0" xfId="56" applyFont="1" applyFill="1" applyBorder="1" applyAlignment="1" applyProtection="1">
      <alignment horizontal="justify" vertical="top"/>
      <protection/>
    </xf>
    <xf numFmtId="0" fontId="10" fillId="0" borderId="0" xfId="0" applyFont="1" applyFill="1" applyAlignment="1" applyProtection="1">
      <alignment horizontal="justify" vertical="justify"/>
      <protection/>
    </xf>
    <xf numFmtId="0" fontId="17" fillId="0" borderId="0" xfId="0" applyFont="1" applyAlignment="1" applyProtection="1">
      <alignment horizontal="left" vertical="justify"/>
      <protection/>
    </xf>
    <xf numFmtId="166" fontId="17" fillId="0" borderId="0" xfId="56" applyFont="1" applyAlignment="1" applyProtection="1">
      <alignment horizontal="center" vertical="top"/>
      <protection/>
    </xf>
    <xf numFmtId="0" fontId="0" fillId="34" borderId="0" xfId="0" applyFill="1" applyAlignment="1" applyProtection="1">
      <alignment horizontal="center" vertical="top"/>
      <protection/>
    </xf>
    <xf numFmtId="0" fontId="0" fillId="34" borderId="0" xfId="0" applyFill="1" applyAlignment="1" applyProtection="1">
      <alignment horizontal="right" vertical="top"/>
      <protection/>
    </xf>
    <xf numFmtId="166" fontId="0" fillId="34" borderId="0" xfId="56" applyFont="1" applyFill="1" applyAlignment="1" applyProtection="1">
      <alignment horizontal="right" vertical="top"/>
      <protection/>
    </xf>
    <xf numFmtId="0" fontId="11" fillId="34" borderId="0" xfId="0" applyFont="1" applyFill="1" applyBorder="1" applyAlignment="1" applyProtection="1">
      <alignment horizontal="justify" vertical="top"/>
      <protection/>
    </xf>
    <xf numFmtId="0" fontId="0" fillId="34" borderId="0" xfId="0" applyFill="1" applyAlignment="1" applyProtection="1">
      <alignment/>
      <protection/>
    </xf>
    <xf numFmtId="0" fontId="21" fillId="34" borderId="0" xfId="0" applyFont="1" applyFill="1" applyBorder="1" applyAlignment="1">
      <alignment horizontal="center" vertical="top" wrapText="1"/>
    </xf>
    <xf numFmtId="166" fontId="22" fillId="0" borderId="0" xfId="56" applyFont="1" applyBorder="1" applyAlignment="1" applyProtection="1">
      <alignment horizontal="center" vertical="top"/>
      <protection/>
    </xf>
    <xf numFmtId="166" fontId="9" fillId="0" borderId="0" xfId="56" applyFont="1" applyAlignment="1" applyProtection="1">
      <alignment vertical="top"/>
      <protection/>
    </xf>
    <xf numFmtId="166" fontId="1" fillId="0" borderId="0" xfId="59" applyFont="1" applyBorder="1" applyAlignment="1" applyProtection="1">
      <alignment horizontal="right" vertical="top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justify" vertical="top" wrapText="1"/>
      <protection/>
    </xf>
    <xf numFmtId="0" fontId="10" fillId="0" borderId="19" xfId="0" applyFont="1" applyBorder="1" applyAlignment="1" applyProtection="1">
      <alignment horizontal="justify" vertical="top" wrapText="1"/>
      <protection/>
    </xf>
    <xf numFmtId="0" fontId="10" fillId="0" borderId="15" xfId="0" applyFont="1" applyBorder="1" applyAlignment="1" applyProtection="1">
      <alignment horizontal="justify" vertical="top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left" vertical="top"/>
      <protection/>
    </xf>
    <xf numFmtId="0" fontId="10" fillId="0" borderId="20" xfId="0" applyFont="1" applyBorder="1" applyAlignment="1" applyProtection="1">
      <alignment horizontal="justify" vertical="top"/>
      <protection/>
    </xf>
    <xf numFmtId="0" fontId="10" fillId="0" borderId="21" xfId="0" applyFont="1" applyBorder="1" applyAlignment="1" applyProtection="1">
      <alignment horizontal="justify" vertical="top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4" fontId="1" fillId="0" borderId="0" xfId="61" applyNumberFormat="1" applyFont="1" applyBorder="1" applyAlignment="1" applyProtection="1">
      <alignment horizontal="justify" vertical="top"/>
      <protection locked="0"/>
    </xf>
    <xf numFmtId="4" fontId="1" fillId="0" borderId="19" xfId="61" applyNumberFormat="1" applyFont="1" applyBorder="1" applyAlignment="1" applyProtection="1">
      <alignment horizontal="justify" vertical="top"/>
      <protection locked="0"/>
    </xf>
    <xf numFmtId="4" fontId="1" fillId="0" borderId="20" xfId="61" applyNumberFormat="1" applyFont="1" applyBorder="1" applyAlignment="1" applyProtection="1">
      <alignment horizontal="justify" vertical="top"/>
      <protection locked="0"/>
    </xf>
    <xf numFmtId="4" fontId="1" fillId="0" borderId="21" xfId="61" applyNumberFormat="1" applyFont="1" applyBorder="1" applyAlignment="1" applyProtection="1">
      <alignment horizontal="justify" vertical="top"/>
      <protection locked="0"/>
    </xf>
    <xf numFmtId="0" fontId="10" fillId="0" borderId="15" xfId="61" applyFont="1" applyBorder="1" applyAlignment="1" applyProtection="1">
      <alignment horizontal="right" vertical="top"/>
      <protection/>
    </xf>
    <xf numFmtId="0" fontId="10" fillId="0" borderId="16" xfId="61" applyFont="1" applyBorder="1" applyAlignment="1" applyProtection="1">
      <alignment horizontal="right" vertical="top"/>
      <protection/>
    </xf>
    <xf numFmtId="0" fontId="10" fillId="0" borderId="15" xfId="0" applyFont="1" applyBorder="1" applyAlignment="1" applyProtection="1" quotePrefix="1">
      <alignment horizontal="justify" vertical="center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0" fillId="0" borderId="22" xfId="0" applyFont="1" applyBorder="1" applyAlignment="1" applyProtection="1">
      <alignment horizontal="left" vertical="top" wrapText="1"/>
      <protection/>
    </xf>
    <xf numFmtId="0" fontId="10" fillId="0" borderId="23" xfId="0" applyFont="1" applyBorder="1" applyAlignment="1" applyProtection="1">
      <alignment horizontal="left" vertical="top" wrapText="1"/>
      <protection/>
    </xf>
    <xf numFmtId="15" fontId="11" fillId="0" borderId="24" xfId="0" applyNumberFormat="1" applyFont="1" applyBorder="1" applyAlignment="1" applyProtection="1">
      <alignment horizontal="center" vertical="top" wrapText="1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1 - Modelo1" xfId="37"/>
    <cellStyle name="Curren - Modelo2" xfId="38"/>
    <cellStyle name="Date - Modelo4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ixed1 - Modelo1" xfId="48"/>
    <cellStyle name="Hyperlink" xfId="49"/>
    <cellStyle name="Followed Hyperlink" xfId="50"/>
    <cellStyle name="Incorrecto" xfId="51"/>
    <cellStyle name="Comma" xfId="52"/>
    <cellStyle name="Comma [0]" xfId="53"/>
    <cellStyle name="Millares_1.4 CATALOGO DE CONCEPTOS" xfId="54"/>
    <cellStyle name="Millares_RC005 Presupuesto" xfId="55"/>
    <cellStyle name="Currency" xfId="56"/>
    <cellStyle name="Currency [0]" xfId="57"/>
    <cellStyle name="Moneda_Catalogo de Conceptos E01" xfId="58"/>
    <cellStyle name="Moneda_RC005 Presupuesto" xfId="59"/>
    <cellStyle name="Neutral" xfId="60"/>
    <cellStyle name="Normal_Catalogos Jalos" xfId="61"/>
    <cellStyle name="Notas" xfId="62"/>
    <cellStyle name="Percen - Modelo3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762000</xdr:colOff>
      <xdr:row>4</xdr:row>
      <xdr:rowOff>180975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733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1552575</xdr:colOff>
      <xdr:row>0</xdr:row>
      <xdr:rowOff>47625</xdr:rowOff>
    </xdr:from>
    <xdr:to>
      <xdr:col>6</xdr:col>
      <xdr:colOff>2105025</xdr:colOff>
      <xdr:row>4</xdr:row>
      <xdr:rowOff>190500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47625"/>
          <a:ext cx="552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11.421875" defaultRowHeight="12.75"/>
  <cols>
    <col min="1" max="1" width="19.00390625" style="42" bestFit="1" customWidth="1"/>
    <col min="2" max="2" width="48.7109375" style="1" customWidth="1"/>
    <col min="3" max="3" width="10.57421875" style="42" bestFit="1" customWidth="1"/>
    <col min="4" max="4" width="15.00390625" style="1" customWidth="1"/>
    <col min="5" max="5" width="15.7109375" style="1" customWidth="1"/>
    <col min="6" max="6" width="14.7109375" style="1" customWidth="1"/>
    <col min="7" max="7" width="32.57421875" style="1" customWidth="1"/>
    <col min="8" max="10" width="11.421875" style="1" customWidth="1"/>
    <col min="11" max="11" width="12.28125" style="1" bestFit="1" customWidth="1"/>
    <col min="12" max="12" width="11.421875" style="1" customWidth="1"/>
    <col min="13" max="13" width="12.8515625" style="1" bestFit="1" customWidth="1"/>
    <col min="14" max="16384" width="11.421875" style="1" customWidth="1"/>
  </cols>
  <sheetData>
    <row r="1" spans="1:7" ht="23.25">
      <c r="A1" s="121" t="s">
        <v>21</v>
      </c>
      <c r="B1" s="121"/>
      <c r="C1" s="121"/>
      <c r="D1" s="121"/>
      <c r="E1" s="121"/>
      <c r="F1" s="121"/>
      <c r="G1" s="121"/>
    </row>
    <row r="2" spans="1:7" ht="15.75">
      <c r="A2" s="122" t="s">
        <v>0</v>
      </c>
      <c r="B2" s="122"/>
      <c r="C2" s="122"/>
      <c r="D2" s="122"/>
      <c r="E2" s="122"/>
      <c r="F2" s="122"/>
      <c r="G2" s="122"/>
    </row>
    <row r="3" spans="1:7" ht="15.75">
      <c r="A3" s="122"/>
      <c r="B3" s="122"/>
      <c r="C3" s="122"/>
      <c r="D3" s="122"/>
      <c r="E3" s="122"/>
      <c r="F3" s="122"/>
      <c r="G3" s="122"/>
    </row>
    <row r="4" spans="1:7" ht="15">
      <c r="A4" s="123" t="s">
        <v>138</v>
      </c>
      <c r="B4" s="123"/>
      <c r="C4" s="123"/>
      <c r="D4" s="123"/>
      <c r="E4" s="123"/>
      <c r="F4" s="123"/>
      <c r="G4" s="123"/>
    </row>
    <row r="5" spans="1:7" ht="16.5" thickBot="1">
      <c r="A5" s="122"/>
      <c r="B5" s="122"/>
      <c r="C5" s="122"/>
      <c r="D5" s="122"/>
      <c r="E5" s="122"/>
      <c r="F5" s="122"/>
      <c r="G5" s="122"/>
    </row>
    <row r="6" spans="1:7" ht="12.75" customHeight="1">
      <c r="A6" s="144" t="s">
        <v>1</v>
      </c>
      <c r="B6" s="145"/>
      <c r="C6" s="146"/>
      <c r="D6" s="15" t="s">
        <v>2</v>
      </c>
      <c r="E6" s="35" t="s">
        <v>3</v>
      </c>
      <c r="F6" s="148" t="s">
        <v>116</v>
      </c>
      <c r="G6" s="149"/>
    </row>
    <row r="7" spans="1:7" ht="20.25" customHeight="1">
      <c r="A7" s="124" t="s">
        <v>139</v>
      </c>
      <c r="B7" s="125"/>
      <c r="C7" s="126"/>
      <c r="D7" s="147">
        <v>39993</v>
      </c>
      <c r="E7" s="143" t="s">
        <v>20</v>
      </c>
      <c r="F7" s="150" t="s">
        <v>117</v>
      </c>
      <c r="G7" s="151"/>
    </row>
    <row r="8" spans="1:7" ht="12.75" customHeight="1">
      <c r="A8" s="127"/>
      <c r="B8" s="125"/>
      <c r="C8" s="126"/>
      <c r="D8" s="147"/>
      <c r="E8" s="143"/>
      <c r="F8" s="150"/>
      <c r="G8" s="151"/>
    </row>
    <row r="9" spans="1:7" ht="12.75" customHeight="1">
      <c r="A9" s="127"/>
      <c r="B9" s="125"/>
      <c r="C9" s="126"/>
      <c r="D9" s="16" t="s">
        <v>18</v>
      </c>
      <c r="E9" s="141" t="s">
        <v>4</v>
      </c>
      <c r="F9" s="137"/>
      <c r="G9" s="138"/>
    </row>
    <row r="10" spans="1:7" ht="56.25" customHeight="1">
      <c r="A10" s="127"/>
      <c r="B10" s="125"/>
      <c r="C10" s="126"/>
      <c r="D10" s="17">
        <v>40007</v>
      </c>
      <c r="E10" s="141"/>
      <c r="F10" s="137"/>
      <c r="G10" s="138"/>
    </row>
    <row r="11" spans="1:7" ht="12.75">
      <c r="A11" s="41"/>
      <c r="B11" s="7"/>
      <c r="C11" s="49"/>
      <c r="D11" s="18" t="s">
        <v>19</v>
      </c>
      <c r="E11" s="141" t="s">
        <v>5</v>
      </c>
      <c r="F11" s="137"/>
      <c r="G11" s="138"/>
    </row>
    <row r="12" spans="1:7" ht="13.5" thickBot="1">
      <c r="A12" s="132"/>
      <c r="B12" s="133"/>
      <c r="C12" s="134"/>
      <c r="D12" s="19">
        <v>40126</v>
      </c>
      <c r="E12" s="142"/>
      <c r="F12" s="139"/>
      <c r="G12" s="140"/>
    </row>
    <row r="13" ht="6" customHeight="1" thickBot="1"/>
    <row r="14" spans="1:7" ht="12.75">
      <c r="A14" s="135" t="s">
        <v>6</v>
      </c>
      <c r="B14" s="130" t="s">
        <v>7</v>
      </c>
      <c r="C14" s="24" t="s">
        <v>8</v>
      </c>
      <c r="D14" s="128" t="s">
        <v>9</v>
      </c>
      <c r="E14" s="3" t="s">
        <v>10</v>
      </c>
      <c r="F14" s="130" t="s">
        <v>11</v>
      </c>
      <c r="G14" s="2" t="s">
        <v>12</v>
      </c>
    </row>
    <row r="15" spans="1:7" ht="13.5" thickBot="1">
      <c r="A15" s="136"/>
      <c r="B15" s="131"/>
      <c r="C15" s="25"/>
      <c r="D15" s="129"/>
      <c r="E15" s="5" t="s">
        <v>13</v>
      </c>
      <c r="F15" s="131"/>
      <c r="G15" s="4" t="s">
        <v>14</v>
      </c>
    </row>
    <row r="16" ht="6" customHeight="1"/>
    <row r="17" spans="1:6" s="72" customFormat="1" ht="157.5" customHeight="1">
      <c r="A17" s="73" t="s">
        <v>92</v>
      </c>
      <c r="B17" s="107" t="str">
        <f>A7</f>
        <v>1.-PROYECTO EJECUTIVO PARA LA PLANTA DE TRATAMIENTO DE AGUAS RESIDUALES Y COLECTORES EN LA LOCALIDAD DE EX HACIENDA DE ZAPOTLANEJO, MUNICIPIO DE JUANACATLÁN, JALISCO, 2.- PROYECTO EJECUTIVO PARA PLANTA DE TRATAMIENTO DE AGUAS RESIDUALES Y COLECTORES  EN LA LOCALIDAD DE COLOTITLAN MUNICIPIO DE TENAMAXTLAN, JALISCO.  3.- PROYECTO PARA EL ABASTECIMIENTO DE AGUA POTABLE EN LA LOCALIDAD DE SANTA GERTRUDIS MUNICIPIO DE TOMATLÁN, JALISCO, 4.- PROYECTO PARA EL ABASTECIMIENTO DE AGUA POTABLE EN LA LOCALIDAD DE TERREROS MUNICIPIO DE TOMATLÁN, JALISCO Y 5.- PROYECTO EJECUTIVO PARA  PLANTA DE TRATAMIENTO DE AGUAS RESIDUALES, CARCAMO DE BOMBEO Y LINEA DE IMPULSION EN LA LOCALIDAD DE LOS AZULITOS, MUNICIPIO DE LAGOS DE MORENO, JALISCO</v>
      </c>
      <c r="C17" s="71"/>
      <c r="F17" s="117">
        <f>SUM(F18+F51+F84+F95+F106)</f>
        <v>0</v>
      </c>
    </row>
    <row r="18" spans="1:7" s="76" customFormat="1" ht="12.75">
      <c r="A18" s="74" t="s">
        <v>93</v>
      </c>
      <c r="B18" s="75" t="s">
        <v>123</v>
      </c>
      <c r="C18" s="75"/>
      <c r="F18" s="106">
        <f>SUM(F19+F21+F23+F27+F31+F36+F41+F49)</f>
        <v>0</v>
      </c>
      <c r="G18" s="77">
        <f aca="true" t="shared" si="0" ref="G18:G40">IF(E18="","",Num_letra(E18))</f>
      </c>
    </row>
    <row r="19" spans="1:7" s="59" customFormat="1" ht="12.75">
      <c r="A19" s="57" t="s">
        <v>22</v>
      </c>
      <c r="B19" s="58" t="s">
        <v>23</v>
      </c>
      <c r="F19" s="116">
        <f>SUM(F20)</f>
        <v>0</v>
      </c>
      <c r="G19" s="60">
        <f t="shared" si="0"/>
      </c>
    </row>
    <row r="20" spans="1:7" ht="25.5">
      <c r="A20" s="61" t="s">
        <v>24</v>
      </c>
      <c r="B20" s="62" t="s">
        <v>25</v>
      </c>
      <c r="C20" s="48" t="s">
        <v>26</v>
      </c>
      <c r="D20" s="63">
        <v>1</v>
      </c>
      <c r="E20" s="64"/>
      <c r="F20" s="26">
        <f>IF(E20="","",ROUND(D20*E20,2))</f>
      </c>
      <c r="G20" s="7">
        <f t="shared" si="0"/>
      </c>
    </row>
    <row r="21" spans="1:7" s="59" customFormat="1" ht="12.75">
      <c r="A21" s="70" t="s">
        <v>103</v>
      </c>
      <c r="B21" s="108" t="s">
        <v>118</v>
      </c>
      <c r="C21" s="65"/>
      <c r="D21" s="65"/>
      <c r="E21" s="109"/>
      <c r="F21" s="116">
        <f>SUM(F22)</f>
        <v>0</v>
      </c>
      <c r="G21" s="60"/>
    </row>
    <row r="22" spans="1:7" ht="25.5">
      <c r="A22" s="61" t="s">
        <v>119</v>
      </c>
      <c r="B22" s="62" t="s">
        <v>120</v>
      </c>
      <c r="C22" s="48" t="s">
        <v>26</v>
      </c>
      <c r="D22" s="63">
        <v>1</v>
      </c>
      <c r="E22" s="64"/>
      <c r="F22" s="26">
        <f>IF(E22="","",ROUND(D22*E22,2))</f>
      </c>
      <c r="G22" s="7">
        <f t="shared" si="0"/>
      </c>
    </row>
    <row r="23" spans="1:7" s="59" customFormat="1" ht="12.75">
      <c r="A23" s="57" t="s">
        <v>27</v>
      </c>
      <c r="B23" s="58" t="s">
        <v>28</v>
      </c>
      <c r="C23" s="65"/>
      <c r="D23" s="66"/>
      <c r="E23" s="67"/>
      <c r="F23" s="116">
        <f>SUM(F24:F26)</f>
        <v>0</v>
      </c>
      <c r="G23" s="60">
        <f t="shared" si="0"/>
      </c>
    </row>
    <row r="24" spans="1:7" ht="12.75">
      <c r="A24" s="61" t="s">
        <v>29</v>
      </c>
      <c r="B24" s="62" t="s">
        <v>30</v>
      </c>
      <c r="C24" s="48" t="s">
        <v>31</v>
      </c>
      <c r="D24" s="63">
        <v>60</v>
      </c>
      <c r="E24" s="64"/>
      <c r="F24" s="26">
        <f>IF(E24="","",ROUND(D24*E24,2))</f>
      </c>
      <c r="G24" s="7">
        <f t="shared" si="0"/>
      </c>
    </row>
    <row r="25" spans="1:7" ht="12.75">
      <c r="A25" s="61" t="s">
        <v>32</v>
      </c>
      <c r="B25" s="68" t="s">
        <v>33</v>
      </c>
      <c r="C25" s="48" t="s">
        <v>34</v>
      </c>
      <c r="D25" s="69">
        <v>35</v>
      </c>
      <c r="E25" s="64"/>
      <c r="F25" s="26">
        <f>IF(E25="","",ROUND(D25*E25,2))</f>
      </c>
      <c r="G25" s="7">
        <f t="shared" si="0"/>
      </c>
    </row>
    <row r="26" spans="1:7" ht="12.75">
      <c r="A26" s="61" t="s">
        <v>35</v>
      </c>
      <c r="B26" s="62" t="s">
        <v>36</v>
      </c>
      <c r="C26" s="48" t="s">
        <v>34</v>
      </c>
      <c r="D26" s="63">
        <v>7</v>
      </c>
      <c r="E26" s="64"/>
      <c r="F26" s="26">
        <f>IF(E26="","",ROUND(D26*E26,2))</f>
      </c>
      <c r="G26" s="7">
        <f t="shared" si="0"/>
      </c>
    </row>
    <row r="27" spans="1:7" s="59" customFormat="1" ht="12.75">
      <c r="A27" s="57" t="s">
        <v>37</v>
      </c>
      <c r="B27" s="58" t="s">
        <v>38</v>
      </c>
      <c r="C27" s="65"/>
      <c r="D27" s="66"/>
      <c r="E27" s="67"/>
      <c r="F27" s="116">
        <f>SUM(F28:F30)</f>
        <v>0</v>
      </c>
      <c r="G27" s="60">
        <f t="shared" si="0"/>
      </c>
    </row>
    <row r="28" spans="1:7" ht="12.75">
      <c r="A28" s="61" t="s">
        <v>39</v>
      </c>
      <c r="B28" s="62" t="s">
        <v>40</v>
      </c>
      <c r="C28" s="48" t="s">
        <v>26</v>
      </c>
      <c r="D28" s="63">
        <v>1</v>
      </c>
      <c r="E28" s="64"/>
      <c r="F28" s="26">
        <f>IF(E28="","",ROUND(D28*E28,2))</f>
      </c>
      <c r="G28" s="7">
        <f t="shared" si="0"/>
      </c>
    </row>
    <row r="29" spans="1:7" ht="25.5">
      <c r="A29" s="61" t="s">
        <v>41</v>
      </c>
      <c r="B29" s="62" t="s">
        <v>42</v>
      </c>
      <c r="C29" s="48" t="s">
        <v>26</v>
      </c>
      <c r="D29" s="63">
        <v>1</v>
      </c>
      <c r="E29" s="64"/>
      <c r="F29" s="26">
        <f>IF(E29="","",ROUND(D29*E29,2))</f>
      </c>
      <c r="G29" s="7">
        <f t="shared" si="0"/>
      </c>
    </row>
    <row r="30" spans="1:7" ht="12.75">
      <c r="A30" s="61" t="s">
        <v>43</v>
      </c>
      <c r="B30" s="62" t="s">
        <v>44</v>
      </c>
      <c r="C30" s="48" t="s">
        <v>26</v>
      </c>
      <c r="D30" s="63">
        <v>1</v>
      </c>
      <c r="E30" s="64"/>
      <c r="F30" s="26">
        <f>IF(E30="","",ROUND(D30*E30,2))</f>
      </c>
      <c r="G30" s="7">
        <f t="shared" si="0"/>
      </c>
    </row>
    <row r="31" spans="1:7" s="59" customFormat="1" ht="25.5">
      <c r="A31" s="70" t="s">
        <v>45</v>
      </c>
      <c r="B31" s="58" t="s">
        <v>46</v>
      </c>
      <c r="C31" s="65"/>
      <c r="D31" s="66"/>
      <c r="E31" s="67"/>
      <c r="F31" s="116">
        <f>SUM(F32:F35)</f>
        <v>0</v>
      </c>
      <c r="G31" s="60">
        <f t="shared" si="0"/>
      </c>
    </row>
    <row r="32" spans="1:7" ht="27.75" customHeight="1">
      <c r="A32" s="61" t="s">
        <v>47</v>
      </c>
      <c r="B32" s="62" t="s">
        <v>48</v>
      </c>
      <c r="C32" s="48" t="s">
        <v>49</v>
      </c>
      <c r="D32" s="63">
        <v>5</v>
      </c>
      <c r="E32" s="64"/>
      <c r="F32" s="26">
        <f>IF(E32="","",ROUND(D32*E32,2))</f>
      </c>
      <c r="G32" s="7">
        <f t="shared" si="0"/>
      </c>
    </row>
    <row r="33" spans="1:7" ht="38.25">
      <c r="A33" s="61" t="s">
        <v>50</v>
      </c>
      <c r="B33" s="62" t="s">
        <v>51</v>
      </c>
      <c r="C33" s="48" t="s">
        <v>49</v>
      </c>
      <c r="D33" s="63">
        <v>5</v>
      </c>
      <c r="E33" s="64"/>
      <c r="F33" s="26">
        <f>IF(E33="","",ROUND(D33*E33,2))</f>
      </c>
      <c r="G33" s="7">
        <f t="shared" si="0"/>
      </c>
    </row>
    <row r="34" spans="1:7" ht="38.25">
      <c r="A34" s="61" t="s">
        <v>52</v>
      </c>
      <c r="B34" s="62" t="s">
        <v>53</v>
      </c>
      <c r="C34" s="48" t="s">
        <v>49</v>
      </c>
      <c r="D34" s="63">
        <v>5</v>
      </c>
      <c r="E34" s="64"/>
      <c r="F34" s="26">
        <f>IF(E34="","",ROUND(D34*E34,2))</f>
      </c>
      <c r="G34" s="7">
        <f t="shared" si="0"/>
      </c>
    </row>
    <row r="35" spans="1:7" ht="38.25">
      <c r="A35" s="61" t="s">
        <v>54</v>
      </c>
      <c r="B35" s="62" t="s">
        <v>55</v>
      </c>
      <c r="C35" s="48" t="s">
        <v>49</v>
      </c>
      <c r="D35" s="63">
        <v>1</v>
      </c>
      <c r="E35" s="64"/>
      <c r="F35" s="26">
        <f>IF(E35="","",ROUND(D35*E35,2))</f>
      </c>
      <c r="G35" s="7">
        <f t="shared" si="0"/>
      </c>
    </row>
    <row r="36" spans="1:7" s="59" customFormat="1" ht="12.75">
      <c r="A36" s="70" t="s">
        <v>56</v>
      </c>
      <c r="B36" s="58" t="s">
        <v>57</v>
      </c>
      <c r="C36" s="65"/>
      <c r="D36" s="66"/>
      <c r="E36" s="67"/>
      <c r="F36" s="116">
        <f>SUM(F37:F40)</f>
        <v>0</v>
      </c>
      <c r="G36" s="60">
        <f t="shared" si="0"/>
      </c>
    </row>
    <row r="37" spans="1:7" ht="12.75">
      <c r="A37" s="61" t="s">
        <v>58</v>
      </c>
      <c r="B37" s="62" t="s">
        <v>59</v>
      </c>
      <c r="C37" s="48" t="s">
        <v>60</v>
      </c>
      <c r="D37" s="63">
        <v>2</v>
      </c>
      <c r="E37" s="64"/>
      <c r="F37" s="26">
        <f>IF(E37="","",ROUND(D37*E37,2))</f>
      </c>
      <c r="G37" s="7">
        <f t="shared" si="0"/>
      </c>
    </row>
    <row r="38" spans="1:7" ht="25.5">
      <c r="A38" s="61" t="s">
        <v>61</v>
      </c>
      <c r="B38" s="62" t="s">
        <v>62</v>
      </c>
      <c r="C38" s="48" t="s">
        <v>63</v>
      </c>
      <c r="D38" s="63">
        <v>2</v>
      </c>
      <c r="E38" s="64"/>
      <c r="F38" s="26">
        <f>IF(E38="","",ROUND(D38*E38,2))</f>
      </c>
      <c r="G38" s="7">
        <f t="shared" si="0"/>
      </c>
    </row>
    <row r="39" spans="1:7" ht="25.5">
      <c r="A39" s="61" t="s">
        <v>64</v>
      </c>
      <c r="B39" s="62" t="s">
        <v>65</v>
      </c>
      <c r="C39" s="48" t="s">
        <v>66</v>
      </c>
      <c r="D39" s="63">
        <v>2</v>
      </c>
      <c r="E39" s="64"/>
      <c r="F39" s="26">
        <f>IF(E39="","",ROUND(D39*E39,2))</f>
      </c>
      <c r="G39" s="7">
        <f t="shared" si="0"/>
      </c>
    </row>
    <row r="40" spans="1:7" ht="63.75">
      <c r="A40" s="61" t="s">
        <v>121</v>
      </c>
      <c r="B40" s="62" t="s">
        <v>140</v>
      </c>
      <c r="C40" s="48" t="s">
        <v>122</v>
      </c>
      <c r="D40" s="63">
        <v>1</v>
      </c>
      <c r="E40" s="64"/>
      <c r="F40" s="26">
        <f>IF(E40="","",ROUND(D40*E40,2))</f>
      </c>
      <c r="G40" s="7">
        <f t="shared" si="0"/>
      </c>
    </row>
    <row r="41" spans="1:7" s="59" customFormat="1" ht="12.75">
      <c r="A41" s="70" t="s">
        <v>67</v>
      </c>
      <c r="B41" s="58" t="s">
        <v>68</v>
      </c>
      <c r="C41" s="65"/>
      <c r="D41" s="66"/>
      <c r="E41" s="67"/>
      <c r="F41" s="116">
        <f>SUM(F42:F48)</f>
        <v>0</v>
      </c>
      <c r="G41" s="60">
        <f aca="true" t="shared" si="1" ref="G41:G48">IF(E41="","",Num_letra(E41))</f>
      </c>
    </row>
    <row r="42" spans="1:7" ht="76.5">
      <c r="A42" s="61" t="s">
        <v>69</v>
      </c>
      <c r="B42" s="62" t="s">
        <v>70</v>
      </c>
      <c r="C42" s="48" t="s">
        <v>71</v>
      </c>
      <c r="D42" s="63">
        <v>4</v>
      </c>
      <c r="E42" s="64"/>
      <c r="F42" s="26">
        <f aca="true" t="shared" si="2" ref="F42:F48">IF(E42="","",ROUND(D42*E42,2))</f>
      </c>
      <c r="G42" s="7">
        <f t="shared" si="1"/>
      </c>
    </row>
    <row r="43" spans="1:7" ht="12.75">
      <c r="A43" s="61" t="s">
        <v>72</v>
      </c>
      <c r="B43" s="62" t="s">
        <v>73</v>
      </c>
      <c r="C43" s="48" t="s">
        <v>74</v>
      </c>
      <c r="D43" s="63">
        <v>4</v>
      </c>
      <c r="E43" s="64"/>
      <c r="F43" s="26">
        <f t="shared" si="2"/>
      </c>
      <c r="G43" s="7">
        <f t="shared" si="1"/>
      </c>
    </row>
    <row r="44" spans="1:7" ht="25.5">
      <c r="A44" s="61" t="s">
        <v>75</v>
      </c>
      <c r="B44" s="62" t="s">
        <v>76</v>
      </c>
      <c r="C44" s="48" t="s">
        <v>34</v>
      </c>
      <c r="D44" s="63">
        <v>4</v>
      </c>
      <c r="E44" s="64"/>
      <c r="F44" s="26">
        <f t="shared" si="2"/>
      </c>
      <c r="G44" s="7">
        <f t="shared" si="1"/>
      </c>
    </row>
    <row r="45" spans="1:7" ht="27" customHeight="1">
      <c r="A45" s="61" t="s">
        <v>77</v>
      </c>
      <c r="B45" s="62" t="s">
        <v>78</v>
      </c>
      <c r="C45" s="48" t="s">
        <v>34</v>
      </c>
      <c r="D45" s="63">
        <v>4</v>
      </c>
      <c r="E45" s="64"/>
      <c r="F45" s="26">
        <f t="shared" si="2"/>
      </c>
      <c r="G45" s="7">
        <f t="shared" si="1"/>
      </c>
    </row>
    <row r="46" spans="1:7" ht="75.75" customHeight="1">
      <c r="A46" s="61" t="s">
        <v>79</v>
      </c>
      <c r="B46" s="62" t="s">
        <v>80</v>
      </c>
      <c r="C46" s="48" t="s">
        <v>81</v>
      </c>
      <c r="D46" s="63">
        <v>20</v>
      </c>
      <c r="E46" s="64"/>
      <c r="F46" s="26">
        <f t="shared" si="2"/>
      </c>
      <c r="G46" s="7">
        <f t="shared" si="1"/>
      </c>
    </row>
    <row r="47" spans="1:7" ht="25.5">
      <c r="A47" s="61" t="s">
        <v>82</v>
      </c>
      <c r="B47" s="62" t="s">
        <v>83</v>
      </c>
      <c r="C47" s="48" t="s">
        <v>84</v>
      </c>
      <c r="D47" s="63">
        <v>1</v>
      </c>
      <c r="E47" s="64"/>
      <c r="F47" s="26">
        <f t="shared" si="2"/>
      </c>
      <c r="G47" s="7">
        <f t="shared" si="1"/>
      </c>
    </row>
    <row r="48" spans="1:7" ht="12.75">
      <c r="A48" s="61" t="s">
        <v>85</v>
      </c>
      <c r="B48" s="62" t="s">
        <v>86</v>
      </c>
      <c r="C48" s="48" t="s">
        <v>87</v>
      </c>
      <c r="D48" s="63">
        <v>20</v>
      </c>
      <c r="E48" s="64"/>
      <c r="F48" s="26">
        <f t="shared" si="2"/>
      </c>
      <c r="G48" s="7">
        <f t="shared" si="1"/>
      </c>
    </row>
    <row r="49" spans="1:7" s="59" customFormat="1" ht="12.75">
      <c r="A49" s="70" t="s">
        <v>88</v>
      </c>
      <c r="B49" s="58" t="s">
        <v>142</v>
      </c>
      <c r="C49" s="65"/>
      <c r="D49" s="66"/>
      <c r="E49" s="67"/>
      <c r="F49" s="116">
        <f>SUM(F50)</f>
        <v>0</v>
      </c>
      <c r="G49" s="60">
        <f aca="true" t="shared" si="3" ref="G49:G81">IF(E49="","",Num_letra(E49))</f>
      </c>
    </row>
    <row r="50" spans="1:7" ht="38.25">
      <c r="A50" s="61" t="s">
        <v>90</v>
      </c>
      <c r="B50" s="62" t="s">
        <v>91</v>
      </c>
      <c r="C50" s="48" t="s">
        <v>89</v>
      </c>
      <c r="D50" s="63">
        <v>1</v>
      </c>
      <c r="E50" s="64"/>
      <c r="F50" s="26">
        <f>IF(E50="","",ROUND(D50*E50,2))</f>
      </c>
      <c r="G50" s="7">
        <f t="shared" si="3"/>
      </c>
    </row>
    <row r="51" spans="1:7" s="76" customFormat="1" ht="12.75">
      <c r="A51" s="74" t="s">
        <v>94</v>
      </c>
      <c r="B51" s="75" t="s">
        <v>124</v>
      </c>
      <c r="C51" s="75"/>
      <c r="F51" s="106">
        <f>SUM(F52+F54+F56+F60+F64+F69+F74+F82)</f>
        <v>0</v>
      </c>
      <c r="G51" s="77">
        <f t="shared" si="3"/>
      </c>
    </row>
    <row r="52" spans="1:7" s="59" customFormat="1" ht="12.75">
      <c r="A52" s="57" t="s">
        <v>95</v>
      </c>
      <c r="B52" s="58" t="s">
        <v>23</v>
      </c>
      <c r="F52" s="116">
        <f>SUM(F53)</f>
        <v>0</v>
      </c>
      <c r="G52" s="60">
        <f t="shared" si="3"/>
      </c>
    </row>
    <row r="53" spans="1:7" ht="25.5">
      <c r="A53" s="61" t="s">
        <v>24</v>
      </c>
      <c r="B53" s="62" t="s">
        <v>25</v>
      </c>
      <c r="C53" s="48" t="s">
        <v>26</v>
      </c>
      <c r="D53" s="63">
        <v>1</v>
      </c>
      <c r="E53" s="64"/>
      <c r="F53" s="26">
        <f>IF(E53="","",ROUND(D53*E53,2))</f>
      </c>
      <c r="G53" s="7">
        <f t="shared" si="3"/>
      </c>
    </row>
    <row r="54" spans="1:7" s="59" customFormat="1" ht="12.75">
      <c r="A54" s="70" t="s">
        <v>96</v>
      </c>
      <c r="B54" s="108" t="s">
        <v>118</v>
      </c>
      <c r="C54" s="65"/>
      <c r="D54" s="65"/>
      <c r="E54" s="109"/>
      <c r="F54" s="116">
        <f>SUM(F55)</f>
        <v>0</v>
      </c>
      <c r="G54" s="60"/>
    </row>
    <row r="55" spans="1:7" ht="25.5">
      <c r="A55" s="61" t="s">
        <v>119</v>
      </c>
      <c r="B55" s="62" t="s">
        <v>120</v>
      </c>
      <c r="C55" s="48" t="s">
        <v>26</v>
      </c>
      <c r="D55" s="63">
        <v>1</v>
      </c>
      <c r="E55" s="64"/>
      <c r="F55" s="26">
        <f>IF(E55="","",ROUND(D55*E55,2))</f>
      </c>
      <c r="G55" s="7">
        <f t="shared" si="3"/>
      </c>
    </row>
    <row r="56" spans="1:7" s="59" customFormat="1" ht="12.75">
      <c r="A56" s="57" t="s">
        <v>97</v>
      </c>
      <c r="B56" s="58" t="s">
        <v>28</v>
      </c>
      <c r="C56" s="65"/>
      <c r="D56" s="66"/>
      <c r="E56" s="67"/>
      <c r="F56" s="116">
        <f>SUM(F57:F59)</f>
        <v>0</v>
      </c>
      <c r="G56" s="60">
        <f t="shared" si="3"/>
      </c>
    </row>
    <row r="57" spans="1:7" ht="12.75">
      <c r="A57" s="61" t="s">
        <v>29</v>
      </c>
      <c r="B57" s="62" t="s">
        <v>30</v>
      </c>
      <c r="C57" s="48" t="s">
        <v>31</v>
      </c>
      <c r="D57" s="63">
        <v>60</v>
      </c>
      <c r="E57" s="64"/>
      <c r="F57" s="26">
        <f>IF(E57="","",ROUND(D57*E57,2))</f>
      </c>
      <c r="G57" s="7">
        <f t="shared" si="3"/>
      </c>
    </row>
    <row r="58" spans="1:7" ht="12.75">
      <c r="A58" s="61" t="s">
        <v>32</v>
      </c>
      <c r="B58" s="68" t="s">
        <v>33</v>
      </c>
      <c r="C58" s="48" t="s">
        <v>34</v>
      </c>
      <c r="D58" s="69">
        <v>35</v>
      </c>
      <c r="E58" s="64"/>
      <c r="F58" s="26">
        <f>IF(E58="","",ROUND(D58*E58,2))</f>
      </c>
      <c r="G58" s="7">
        <f t="shared" si="3"/>
      </c>
    </row>
    <row r="59" spans="1:7" ht="12.75">
      <c r="A59" s="61" t="s">
        <v>35</v>
      </c>
      <c r="B59" s="62" t="s">
        <v>36</v>
      </c>
      <c r="C59" s="48" t="s">
        <v>34</v>
      </c>
      <c r="D59" s="63">
        <v>7</v>
      </c>
      <c r="E59" s="64"/>
      <c r="F59" s="26">
        <f>IF(E59="","",ROUND(D59*E59,2))</f>
      </c>
      <c r="G59" s="7">
        <f t="shared" si="3"/>
      </c>
    </row>
    <row r="60" spans="1:7" s="59" customFormat="1" ht="12.75">
      <c r="A60" s="57" t="s">
        <v>98</v>
      </c>
      <c r="B60" s="58" t="s">
        <v>38</v>
      </c>
      <c r="C60" s="65"/>
      <c r="D60" s="66"/>
      <c r="E60" s="67"/>
      <c r="F60" s="116">
        <f>SUM(F61:F63)</f>
        <v>0</v>
      </c>
      <c r="G60" s="60">
        <f t="shared" si="3"/>
      </c>
    </row>
    <row r="61" spans="1:7" ht="12.75">
      <c r="A61" s="61" t="s">
        <v>39</v>
      </c>
      <c r="B61" s="62" t="s">
        <v>40</v>
      </c>
      <c r="C61" s="48" t="s">
        <v>26</v>
      </c>
      <c r="D61" s="63">
        <v>1</v>
      </c>
      <c r="E61" s="64"/>
      <c r="F61" s="26">
        <f>IF(E61="","",ROUND(D61*E61,2))</f>
      </c>
      <c r="G61" s="7">
        <f t="shared" si="3"/>
      </c>
    </row>
    <row r="62" spans="1:7" ht="25.5">
      <c r="A62" s="61" t="s">
        <v>41</v>
      </c>
      <c r="B62" s="62" t="s">
        <v>42</v>
      </c>
      <c r="C62" s="48" t="s">
        <v>26</v>
      </c>
      <c r="D62" s="63">
        <v>1</v>
      </c>
      <c r="E62" s="64"/>
      <c r="F62" s="26">
        <f>IF(E62="","",ROUND(D62*E62,2))</f>
      </c>
      <c r="G62" s="7">
        <f t="shared" si="3"/>
      </c>
    </row>
    <row r="63" spans="1:7" ht="12.75">
      <c r="A63" s="61" t="s">
        <v>43</v>
      </c>
      <c r="B63" s="62" t="s">
        <v>44</v>
      </c>
      <c r="C63" s="48" t="s">
        <v>26</v>
      </c>
      <c r="D63" s="63">
        <v>1</v>
      </c>
      <c r="E63" s="64"/>
      <c r="F63" s="26">
        <f>IF(E63="","",ROUND(D63*E63,2))</f>
      </c>
      <c r="G63" s="7">
        <f t="shared" si="3"/>
      </c>
    </row>
    <row r="64" spans="1:7" s="59" customFormat="1" ht="25.5">
      <c r="A64" s="70" t="s">
        <v>99</v>
      </c>
      <c r="B64" s="58" t="s">
        <v>46</v>
      </c>
      <c r="C64" s="65"/>
      <c r="D64" s="66"/>
      <c r="E64" s="67"/>
      <c r="F64" s="116">
        <f>SUM(F65:F68)</f>
        <v>0</v>
      </c>
      <c r="G64" s="60">
        <f t="shared" si="3"/>
      </c>
    </row>
    <row r="65" spans="1:7" ht="27.75" customHeight="1">
      <c r="A65" s="61" t="s">
        <v>47</v>
      </c>
      <c r="B65" s="62" t="s">
        <v>48</v>
      </c>
      <c r="C65" s="48" t="s">
        <v>49</v>
      </c>
      <c r="D65" s="63">
        <v>5</v>
      </c>
      <c r="E65" s="64"/>
      <c r="F65" s="26">
        <f>IF(E65="","",ROUND(D65*E65,2))</f>
      </c>
      <c r="G65" s="7">
        <f t="shared" si="3"/>
      </c>
    </row>
    <row r="66" spans="1:7" ht="38.25">
      <c r="A66" s="61" t="s">
        <v>50</v>
      </c>
      <c r="B66" s="62" t="s">
        <v>51</v>
      </c>
      <c r="C66" s="48" t="s">
        <v>49</v>
      </c>
      <c r="D66" s="63">
        <v>5</v>
      </c>
      <c r="E66" s="64"/>
      <c r="F66" s="26">
        <f>IF(E66="","",ROUND(D66*E66,2))</f>
      </c>
      <c r="G66" s="7">
        <f t="shared" si="3"/>
      </c>
    </row>
    <row r="67" spans="1:7" ht="38.25">
      <c r="A67" s="61" t="s">
        <v>52</v>
      </c>
      <c r="B67" s="62" t="s">
        <v>53</v>
      </c>
      <c r="C67" s="48" t="s">
        <v>49</v>
      </c>
      <c r="D67" s="63">
        <v>5</v>
      </c>
      <c r="E67" s="64"/>
      <c r="F67" s="26">
        <f>IF(E67="","",ROUND(D67*E67,2))</f>
      </c>
      <c r="G67" s="7">
        <f t="shared" si="3"/>
      </c>
    </row>
    <row r="68" spans="1:7" ht="38.25">
      <c r="A68" s="61" t="s">
        <v>54</v>
      </c>
      <c r="B68" s="62" t="s">
        <v>55</v>
      </c>
      <c r="C68" s="48" t="s">
        <v>49</v>
      </c>
      <c r="D68" s="63">
        <v>1</v>
      </c>
      <c r="E68" s="64"/>
      <c r="F68" s="26">
        <f>IF(E68="","",ROUND(D68*E68,2))</f>
      </c>
      <c r="G68" s="7">
        <f t="shared" si="3"/>
      </c>
    </row>
    <row r="69" spans="1:7" s="59" customFormat="1" ht="12.75">
      <c r="A69" s="70" t="s">
        <v>100</v>
      </c>
      <c r="B69" s="58" t="s">
        <v>57</v>
      </c>
      <c r="C69" s="65"/>
      <c r="D69" s="66"/>
      <c r="E69" s="67"/>
      <c r="F69" s="116">
        <f>SUM(F70:F73)</f>
        <v>0</v>
      </c>
      <c r="G69" s="60">
        <f t="shared" si="3"/>
      </c>
    </row>
    <row r="70" spans="1:7" ht="12.75">
      <c r="A70" s="61" t="s">
        <v>58</v>
      </c>
      <c r="B70" s="62" t="s">
        <v>59</v>
      </c>
      <c r="C70" s="48" t="s">
        <v>60</v>
      </c>
      <c r="D70" s="63">
        <v>2</v>
      </c>
      <c r="E70" s="64"/>
      <c r="F70" s="26">
        <f>IF(E70="","",ROUND(D70*E70,2))</f>
      </c>
      <c r="G70" s="7">
        <f t="shared" si="3"/>
      </c>
    </row>
    <row r="71" spans="1:7" ht="25.5">
      <c r="A71" s="61" t="s">
        <v>61</v>
      </c>
      <c r="B71" s="62" t="s">
        <v>62</v>
      </c>
      <c r="C71" s="48" t="s">
        <v>63</v>
      </c>
      <c r="D71" s="63">
        <v>2</v>
      </c>
      <c r="E71" s="64"/>
      <c r="F71" s="26">
        <f>IF(E71="","",ROUND(D71*E71,2))</f>
      </c>
      <c r="G71" s="7">
        <f t="shared" si="3"/>
      </c>
    </row>
    <row r="72" spans="1:7" ht="25.5">
      <c r="A72" s="61" t="s">
        <v>64</v>
      </c>
      <c r="B72" s="62" t="s">
        <v>65</v>
      </c>
      <c r="C72" s="48" t="s">
        <v>66</v>
      </c>
      <c r="D72" s="63">
        <v>2</v>
      </c>
      <c r="E72" s="64"/>
      <c r="F72" s="26">
        <f>IF(E72="","",ROUND(D72*E72,2))</f>
      </c>
      <c r="G72" s="7">
        <f t="shared" si="3"/>
      </c>
    </row>
    <row r="73" spans="1:7" ht="63.75">
      <c r="A73" s="61" t="s">
        <v>121</v>
      </c>
      <c r="B73" s="62" t="s">
        <v>140</v>
      </c>
      <c r="C73" s="48" t="s">
        <v>122</v>
      </c>
      <c r="D73" s="63">
        <v>1</v>
      </c>
      <c r="E73" s="64"/>
      <c r="F73" s="26">
        <f>IF(E73="","",ROUND(D73*E73,2))</f>
      </c>
      <c r="G73" s="7">
        <f t="shared" si="3"/>
      </c>
    </row>
    <row r="74" spans="1:7" s="59" customFormat="1" ht="12.75">
      <c r="A74" s="70" t="s">
        <v>101</v>
      </c>
      <c r="B74" s="58" t="s">
        <v>68</v>
      </c>
      <c r="C74" s="65"/>
      <c r="D74" s="66"/>
      <c r="E74" s="67"/>
      <c r="F74" s="116">
        <f>SUM(F75:F81)</f>
        <v>0</v>
      </c>
      <c r="G74" s="60">
        <f t="shared" si="3"/>
      </c>
    </row>
    <row r="75" spans="1:7" ht="76.5">
      <c r="A75" s="61" t="s">
        <v>69</v>
      </c>
      <c r="B75" s="62" t="s">
        <v>70</v>
      </c>
      <c r="C75" s="48" t="s">
        <v>71</v>
      </c>
      <c r="D75" s="63">
        <v>4</v>
      </c>
      <c r="E75" s="64"/>
      <c r="F75" s="26">
        <f aca="true" t="shared" si="4" ref="F75:F81">IF(E75="","",ROUND(D75*E75,2))</f>
      </c>
      <c r="G75" s="7">
        <f t="shared" si="3"/>
      </c>
    </row>
    <row r="76" spans="1:7" ht="12.75">
      <c r="A76" s="61" t="s">
        <v>72</v>
      </c>
      <c r="B76" s="62" t="s">
        <v>73</v>
      </c>
      <c r="C76" s="48" t="s">
        <v>74</v>
      </c>
      <c r="D76" s="63">
        <v>4</v>
      </c>
      <c r="E76" s="64"/>
      <c r="F76" s="26">
        <f t="shared" si="4"/>
      </c>
      <c r="G76" s="7">
        <f t="shared" si="3"/>
      </c>
    </row>
    <row r="77" spans="1:7" ht="25.5">
      <c r="A77" s="61" t="s">
        <v>75</v>
      </c>
      <c r="B77" s="62" t="s">
        <v>76</v>
      </c>
      <c r="C77" s="48" t="s">
        <v>34</v>
      </c>
      <c r="D77" s="63">
        <v>4</v>
      </c>
      <c r="E77" s="64"/>
      <c r="F77" s="26">
        <f t="shared" si="4"/>
      </c>
      <c r="G77" s="7">
        <f t="shared" si="3"/>
      </c>
    </row>
    <row r="78" spans="1:7" ht="27" customHeight="1">
      <c r="A78" s="61" t="s">
        <v>77</v>
      </c>
      <c r="B78" s="62" t="s">
        <v>78</v>
      </c>
      <c r="C78" s="48" t="s">
        <v>34</v>
      </c>
      <c r="D78" s="63">
        <v>4</v>
      </c>
      <c r="E78" s="64"/>
      <c r="F78" s="26">
        <f t="shared" si="4"/>
      </c>
      <c r="G78" s="7">
        <f t="shared" si="3"/>
      </c>
    </row>
    <row r="79" spans="1:7" ht="75.75" customHeight="1">
      <c r="A79" s="61" t="s">
        <v>79</v>
      </c>
      <c r="B79" s="62" t="s">
        <v>80</v>
      </c>
      <c r="C79" s="48" t="s">
        <v>81</v>
      </c>
      <c r="D79" s="63">
        <v>20</v>
      </c>
      <c r="E79" s="64"/>
      <c r="F79" s="26">
        <f t="shared" si="4"/>
      </c>
      <c r="G79" s="7">
        <f t="shared" si="3"/>
      </c>
    </row>
    <row r="80" spans="1:7" ht="25.5">
      <c r="A80" s="61" t="s">
        <v>82</v>
      </c>
      <c r="B80" s="62" t="s">
        <v>83</v>
      </c>
      <c r="C80" s="48" t="s">
        <v>84</v>
      </c>
      <c r="D80" s="63">
        <v>1</v>
      </c>
      <c r="E80" s="64"/>
      <c r="F80" s="26">
        <f t="shared" si="4"/>
      </c>
      <c r="G80" s="7">
        <f t="shared" si="3"/>
      </c>
    </row>
    <row r="81" spans="1:7" ht="12.75">
      <c r="A81" s="61" t="s">
        <v>85</v>
      </c>
      <c r="B81" s="62" t="s">
        <v>86</v>
      </c>
      <c r="C81" s="48" t="s">
        <v>87</v>
      </c>
      <c r="D81" s="63">
        <v>20</v>
      </c>
      <c r="E81" s="64"/>
      <c r="F81" s="26">
        <f t="shared" si="4"/>
      </c>
      <c r="G81" s="7">
        <f t="shared" si="3"/>
      </c>
    </row>
    <row r="82" spans="1:7" s="59" customFormat="1" ht="12.75">
      <c r="A82" s="70" t="s">
        <v>102</v>
      </c>
      <c r="B82" s="58" t="s">
        <v>142</v>
      </c>
      <c r="C82" s="65"/>
      <c r="D82" s="66"/>
      <c r="E82" s="67"/>
      <c r="F82" s="116">
        <f>SUM(F83)</f>
        <v>0</v>
      </c>
      <c r="G82" s="60">
        <f aca="true" t="shared" si="5" ref="G82:G105">IF(E82="","",Num_letra(E82))</f>
      </c>
    </row>
    <row r="83" spans="1:7" ht="38.25">
      <c r="A83" s="61" t="s">
        <v>90</v>
      </c>
      <c r="B83" s="62" t="s">
        <v>91</v>
      </c>
      <c r="C83" s="48" t="s">
        <v>89</v>
      </c>
      <c r="D83" s="63">
        <v>1</v>
      </c>
      <c r="E83" s="64"/>
      <c r="F83" s="26">
        <f aca="true" t="shared" si="6" ref="F83:F105">IF(E83="","",ROUND(D83*E83,2))</f>
      </c>
      <c r="G83" s="7">
        <f t="shared" si="5"/>
      </c>
    </row>
    <row r="84" spans="1:7" s="84" customFormat="1" ht="12.75">
      <c r="A84" s="99" t="s">
        <v>105</v>
      </c>
      <c r="B84" s="85" t="s">
        <v>136</v>
      </c>
      <c r="F84" s="86">
        <f>SUM(F85:F94)</f>
        <v>0</v>
      </c>
      <c r="G84" s="87">
        <f t="shared" si="5"/>
      </c>
    </row>
    <row r="85" spans="1:7" ht="57.75">
      <c r="A85" s="78">
        <v>1</v>
      </c>
      <c r="B85" s="79" t="s">
        <v>104</v>
      </c>
      <c r="C85" s="80" t="s">
        <v>89</v>
      </c>
      <c r="D85" s="81">
        <v>1</v>
      </c>
      <c r="E85" s="64"/>
      <c r="F85" s="26">
        <f t="shared" si="6"/>
      </c>
      <c r="G85" s="7">
        <f t="shared" si="5"/>
      </c>
    </row>
    <row r="86" spans="1:7" s="59" customFormat="1" ht="86.25">
      <c r="A86" s="78">
        <v>2</v>
      </c>
      <c r="B86" s="88" t="s">
        <v>106</v>
      </c>
      <c r="C86" s="89" t="s">
        <v>89</v>
      </c>
      <c r="D86" s="81">
        <v>1</v>
      </c>
      <c r="E86" s="104"/>
      <c r="F86" s="26">
        <f t="shared" si="6"/>
      </c>
      <c r="G86" s="47">
        <f t="shared" si="5"/>
      </c>
    </row>
    <row r="87" spans="1:7" ht="43.5">
      <c r="A87" s="78">
        <v>3</v>
      </c>
      <c r="B87" s="88" t="s">
        <v>107</v>
      </c>
      <c r="C87" s="89" t="s">
        <v>89</v>
      </c>
      <c r="D87" s="81">
        <v>1</v>
      </c>
      <c r="E87" s="64"/>
      <c r="F87" s="26">
        <f t="shared" si="6"/>
      </c>
      <c r="G87" s="7">
        <f t="shared" si="5"/>
      </c>
    </row>
    <row r="88" spans="1:7" ht="57.75">
      <c r="A88" s="78">
        <v>4</v>
      </c>
      <c r="B88" s="88" t="s">
        <v>108</v>
      </c>
      <c r="C88" s="89" t="s">
        <v>89</v>
      </c>
      <c r="D88" s="81">
        <v>1</v>
      </c>
      <c r="E88" s="64"/>
      <c r="F88" s="26">
        <f t="shared" si="6"/>
      </c>
      <c r="G88" s="7">
        <f t="shared" si="5"/>
      </c>
    </row>
    <row r="89" spans="1:7" ht="15">
      <c r="A89" s="78">
        <v>5</v>
      </c>
      <c r="B89" s="90" t="s">
        <v>109</v>
      </c>
      <c r="C89" s="91" t="s">
        <v>89</v>
      </c>
      <c r="D89" s="92">
        <v>1</v>
      </c>
      <c r="E89" s="64"/>
      <c r="F89" s="26">
        <f t="shared" si="6"/>
      </c>
      <c r="G89" s="7">
        <f t="shared" si="5"/>
      </c>
    </row>
    <row r="90" spans="1:7" s="59" customFormat="1" ht="15">
      <c r="A90" s="78">
        <v>6</v>
      </c>
      <c r="B90" s="90" t="s">
        <v>110</v>
      </c>
      <c r="C90" s="80" t="s">
        <v>89</v>
      </c>
      <c r="D90" s="81">
        <v>1</v>
      </c>
      <c r="E90" s="104"/>
      <c r="F90" s="26">
        <f t="shared" si="6"/>
      </c>
      <c r="G90" s="47">
        <f t="shared" si="5"/>
      </c>
    </row>
    <row r="91" spans="1:7" ht="15">
      <c r="A91" s="78">
        <v>7</v>
      </c>
      <c r="B91" s="90" t="s">
        <v>111</v>
      </c>
      <c r="C91" s="80" t="s">
        <v>89</v>
      </c>
      <c r="D91" s="81">
        <v>1</v>
      </c>
      <c r="E91" s="64"/>
      <c r="F91" s="26">
        <f t="shared" si="6"/>
      </c>
      <c r="G91" s="7">
        <f t="shared" si="5"/>
      </c>
    </row>
    <row r="92" spans="1:7" ht="15">
      <c r="A92" s="78">
        <v>8</v>
      </c>
      <c r="B92" s="90" t="s">
        <v>112</v>
      </c>
      <c r="C92" s="91" t="s">
        <v>89</v>
      </c>
      <c r="D92" s="81">
        <v>1</v>
      </c>
      <c r="E92" s="64"/>
      <c r="F92" s="26">
        <f t="shared" si="6"/>
      </c>
      <c r="G92" s="7">
        <f t="shared" si="5"/>
      </c>
    </row>
    <row r="93" spans="1:7" ht="15">
      <c r="A93" s="78">
        <v>9</v>
      </c>
      <c r="B93" s="93" t="s">
        <v>113</v>
      </c>
      <c r="C93" s="91" t="s">
        <v>89</v>
      </c>
      <c r="D93" s="92">
        <v>1</v>
      </c>
      <c r="E93" s="64"/>
      <c r="F93" s="26">
        <f t="shared" si="6"/>
      </c>
      <c r="G93" s="7">
        <f t="shared" si="5"/>
      </c>
    </row>
    <row r="94" spans="1:7" s="59" customFormat="1" ht="15">
      <c r="A94" s="78">
        <v>10</v>
      </c>
      <c r="B94" s="93" t="s">
        <v>114</v>
      </c>
      <c r="C94" s="91" t="s">
        <v>89</v>
      </c>
      <c r="D94" s="81">
        <v>1</v>
      </c>
      <c r="E94" s="104"/>
      <c r="F94" s="26">
        <f t="shared" si="6"/>
      </c>
      <c r="G94" s="47">
        <f t="shared" si="5"/>
      </c>
    </row>
    <row r="95" spans="1:7" s="82" customFormat="1" ht="15">
      <c r="A95" s="98" t="s">
        <v>115</v>
      </c>
      <c r="B95" s="97" t="s">
        <v>137</v>
      </c>
      <c r="C95" s="94"/>
      <c r="D95" s="95"/>
      <c r="E95" s="96"/>
      <c r="F95" s="106">
        <f>SUM(F96:F105)</f>
        <v>0</v>
      </c>
      <c r="G95" s="83"/>
    </row>
    <row r="96" spans="1:7" s="59" customFormat="1" ht="57.75">
      <c r="A96" s="78">
        <v>1</v>
      </c>
      <c r="B96" s="79" t="s">
        <v>104</v>
      </c>
      <c r="C96" s="80" t="s">
        <v>89</v>
      </c>
      <c r="D96" s="81">
        <v>1</v>
      </c>
      <c r="E96" s="104"/>
      <c r="F96" s="26">
        <f t="shared" si="6"/>
      </c>
      <c r="G96" s="105">
        <f t="shared" si="5"/>
      </c>
    </row>
    <row r="97" spans="1:7" s="59" customFormat="1" ht="86.25">
      <c r="A97" s="78">
        <v>2</v>
      </c>
      <c r="B97" s="88" t="s">
        <v>106</v>
      </c>
      <c r="C97" s="89" t="s">
        <v>89</v>
      </c>
      <c r="D97" s="81">
        <v>1</v>
      </c>
      <c r="E97" s="104"/>
      <c r="F97" s="26">
        <f t="shared" si="6"/>
      </c>
      <c r="G97" s="105">
        <f t="shared" si="5"/>
      </c>
    </row>
    <row r="98" spans="1:7" s="59" customFormat="1" ht="43.5">
      <c r="A98" s="78">
        <v>3</v>
      </c>
      <c r="B98" s="88" t="s">
        <v>107</v>
      </c>
      <c r="C98" s="89" t="s">
        <v>89</v>
      </c>
      <c r="D98" s="81">
        <v>1</v>
      </c>
      <c r="E98" s="104"/>
      <c r="F98" s="26">
        <f t="shared" si="6"/>
      </c>
      <c r="G98" s="105">
        <f t="shared" si="5"/>
      </c>
    </row>
    <row r="99" spans="1:7" s="59" customFormat="1" ht="57.75">
      <c r="A99" s="78">
        <v>4</v>
      </c>
      <c r="B99" s="88" t="s">
        <v>108</v>
      </c>
      <c r="C99" s="89" t="s">
        <v>89</v>
      </c>
      <c r="D99" s="81">
        <v>1</v>
      </c>
      <c r="E99" s="104"/>
      <c r="F99" s="26">
        <f t="shared" si="6"/>
      </c>
      <c r="G99" s="105">
        <f t="shared" si="5"/>
      </c>
    </row>
    <row r="100" spans="1:7" s="59" customFormat="1" ht="15">
      <c r="A100" s="78">
        <v>5</v>
      </c>
      <c r="B100" s="90" t="s">
        <v>109</v>
      </c>
      <c r="C100" s="91" t="s">
        <v>89</v>
      </c>
      <c r="D100" s="92">
        <v>1</v>
      </c>
      <c r="E100" s="104"/>
      <c r="F100" s="26">
        <f t="shared" si="6"/>
      </c>
      <c r="G100" s="105">
        <f t="shared" si="5"/>
      </c>
    </row>
    <row r="101" spans="1:7" s="59" customFormat="1" ht="15">
      <c r="A101" s="78">
        <v>6</v>
      </c>
      <c r="B101" s="90" t="s">
        <v>110</v>
      </c>
      <c r="C101" s="80" t="s">
        <v>89</v>
      </c>
      <c r="D101" s="81">
        <v>1</v>
      </c>
      <c r="E101" s="104"/>
      <c r="F101" s="26">
        <f t="shared" si="6"/>
      </c>
      <c r="G101" s="105">
        <f t="shared" si="5"/>
      </c>
    </row>
    <row r="102" spans="1:7" s="59" customFormat="1" ht="15">
      <c r="A102" s="78">
        <v>7</v>
      </c>
      <c r="B102" s="90" t="s">
        <v>111</v>
      </c>
      <c r="C102" s="80" t="s">
        <v>89</v>
      </c>
      <c r="D102" s="81">
        <v>1</v>
      </c>
      <c r="E102" s="104"/>
      <c r="F102" s="26">
        <f t="shared" si="6"/>
      </c>
      <c r="G102" s="105">
        <f t="shared" si="5"/>
      </c>
    </row>
    <row r="103" spans="1:7" s="59" customFormat="1" ht="15">
      <c r="A103" s="78">
        <v>8</v>
      </c>
      <c r="B103" s="90" t="s">
        <v>112</v>
      </c>
      <c r="C103" s="91" t="s">
        <v>89</v>
      </c>
      <c r="D103" s="81">
        <v>1</v>
      </c>
      <c r="E103" s="104"/>
      <c r="F103" s="26">
        <f t="shared" si="6"/>
      </c>
      <c r="G103" s="105">
        <f t="shared" si="5"/>
      </c>
    </row>
    <row r="104" spans="1:7" s="59" customFormat="1" ht="15">
      <c r="A104" s="78">
        <v>9</v>
      </c>
      <c r="B104" s="93" t="s">
        <v>113</v>
      </c>
      <c r="C104" s="91" t="s">
        <v>89</v>
      </c>
      <c r="D104" s="92">
        <v>1</v>
      </c>
      <c r="E104" s="104"/>
      <c r="F104" s="26">
        <f t="shared" si="6"/>
      </c>
      <c r="G104" s="105">
        <f t="shared" si="5"/>
      </c>
    </row>
    <row r="105" spans="1:7" s="59" customFormat="1" ht="15">
      <c r="A105" s="78">
        <v>10</v>
      </c>
      <c r="B105" s="93" t="s">
        <v>114</v>
      </c>
      <c r="C105" s="91" t="s">
        <v>89</v>
      </c>
      <c r="D105" s="81">
        <v>1</v>
      </c>
      <c r="E105" s="104"/>
      <c r="F105" s="26">
        <f t="shared" si="6"/>
      </c>
      <c r="G105" s="105">
        <f t="shared" si="5"/>
      </c>
    </row>
    <row r="106" spans="1:7" s="114" customFormat="1" ht="15">
      <c r="A106" s="115" t="s">
        <v>126</v>
      </c>
      <c r="B106" s="97" t="s">
        <v>125</v>
      </c>
      <c r="C106" s="110"/>
      <c r="D106" s="111"/>
      <c r="E106" s="112"/>
      <c r="F106" s="106">
        <f>SUM(F107+F109+F111+F115+F119+F124+F137)</f>
        <v>0</v>
      </c>
      <c r="G106" s="113"/>
    </row>
    <row r="107" spans="1:7" s="59" customFormat="1" ht="12.75">
      <c r="A107" s="57" t="s">
        <v>127</v>
      </c>
      <c r="B107" s="58" t="s">
        <v>23</v>
      </c>
      <c r="F107" s="116">
        <f>SUM(F108)</f>
        <v>0</v>
      </c>
      <c r="G107" s="7">
        <f aca="true" t="shared" si="7" ref="G107:G138">IF(E107="","",Num_letra(E107))</f>
      </c>
    </row>
    <row r="108" spans="1:7" ht="25.5">
      <c r="A108" s="61" t="s">
        <v>24</v>
      </c>
      <c r="B108" s="62" t="s">
        <v>25</v>
      </c>
      <c r="C108" s="48" t="s">
        <v>26</v>
      </c>
      <c r="D108" s="63">
        <v>1</v>
      </c>
      <c r="E108" s="64"/>
      <c r="F108" s="26">
        <f>IF(E108="","",ROUND(D108*E108,2))</f>
      </c>
      <c r="G108" s="7">
        <f t="shared" si="7"/>
      </c>
    </row>
    <row r="109" spans="1:7" s="59" customFormat="1" ht="12.75">
      <c r="A109" s="57" t="s">
        <v>128</v>
      </c>
      <c r="B109" s="58" t="s">
        <v>118</v>
      </c>
      <c r="C109" s="65"/>
      <c r="D109" s="66"/>
      <c r="E109" s="67"/>
      <c r="F109" s="116">
        <f>SUM(F110)</f>
        <v>0</v>
      </c>
      <c r="G109" s="7">
        <f t="shared" si="7"/>
      </c>
    </row>
    <row r="110" spans="1:7" ht="25.5">
      <c r="A110" s="61" t="s">
        <v>129</v>
      </c>
      <c r="B110" s="62" t="s">
        <v>130</v>
      </c>
      <c r="C110" s="48" t="s">
        <v>26</v>
      </c>
      <c r="D110" s="63">
        <v>1</v>
      </c>
      <c r="E110" s="64"/>
      <c r="F110" s="26">
        <f>IF(E110="","",ROUND(D110*E110,2))</f>
      </c>
      <c r="G110" s="7">
        <f t="shared" si="7"/>
      </c>
    </row>
    <row r="111" spans="1:7" s="59" customFormat="1" ht="12.75">
      <c r="A111" s="57" t="s">
        <v>131</v>
      </c>
      <c r="B111" s="58" t="s">
        <v>28</v>
      </c>
      <c r="C111" s="65"/>
      <c r="D111" s="66"/>
      <c r="E111" s="67"/>
      <c r="F111" s="116">
        <f>SUM(F112:F114)</f>
        <v>0</v>
      </c>
      <c r="G111" s="7">
        <f t="shared" si="7"/>
      </c>
    </row>
    <row r="112" spans="1:7" ht="12.75">
      <c r="A112" s="61" t="s">
        <v>29</v>
      </c>
      <c r="B112" s="62" t="s">
        <v>30</v>
      </c>
      <c r="C112" s="48" t="s">
        <v>31</v>
      </c>
      <c r="D112" s="63">
        <v>60</v>
      </c>
      <c r="E112" s="64"/>
      <c r="F112" s="26">
        <f>IF(E112="","",ROUND(D112*E112,2))</f>
      </c>
      <c r="G112" s="7">
        <f t="shared" si="7"/>
      </c>
    </row>
    <row r="113" spans="1:7" ht="12.75">
      <c r="A113" s="61" t="s">
        <v>32</v>
      </c>
      <c r="B113" s="68" t="s">
        <v>33</v>
      </c>
      <c r="C113" s="48" t="s">
        <v>34</v>
      </c>
      <c r="D113" s="69">
        <v>35</v>
      </c>
      <c r="E113" s="64"/>
      <c r="F113" s="26">
        <f>IF(E113="","",ROUND(D113*E113,2))</f>
      </c>
      <c r="G113" s="7">
        <f t="shared" si="7"/>
      </c>
    </row>
    <row r="114" spans="1:7" ht="12.75">
      <c r="A114" s="61" t="s">
        <v>35</v>
      </c>
      <c r="B114" s="62" t="s">
        <v>36</v>
      </c>
      <c r="C114" s="48" t="s">
        <v>34</v>
      </c>
      <c r="D114" s="63">
        <v>7</v>
      </c>
      <c r="E114" s="64"/>
      <c r="F114" s="26">
        <f>IF(E114="","",ROUND(D114*E114,2))</f>
      </c>
      <c r="G114" s="7">
        <f t="shared" si="7"/>
      </c>
    </row>
    <row r="115" spans="1:7" s="59" customFormat="1" ht="12.75">
      <c r="A115" s="57" t="s">
        <v>132</v>
      </c>
      <c r="B115" s="58" t="s">
        <v>38</v>
      </c>
      <c r="C115" s="65"/>
      <c r="D115" s="66"/>
      <c r="E115" s="67"/>
      <c r="F115" s="116">
        <f>SUM(F116:F118)</f>
        <v>0</v>
      </c>
      <c r="G115" s="7">
        <f t="shared" si="7"/>
      </c>
    </row>
    <row r="116" spans="1:7" ht="12.75">
      <c r="A116" s="61" t="s">
        <v>39</v>
      </c>
      <c r="B116" s="62" t="s">
        <v>40</v>
      </c>
      <c r="C116" s="48" t="s">
        <v>26</v>
      </c>
      <c r="D116" s="63">
        <v>1</v>
      </c>
      <c r="E116" s="64"/>
      <c r="F116" s="26">
        <f>IF(E116="","",ROUND(D116*E116,2))</f>
      </c>
      <c r="G116" s="7">
        <f t="shared" si="7"/>
      </c>
    </row>
    <row r="117" spans="1:7" ht="25.5">
      <c r="A117" s="61" t="s">
        <v>41</v>
      </c>
      <c r="B117" s="62" t="s">
        <v>42</v>
      </c>
      <c r="C117" s="48" t="s">
        <v>26</v>
      </c>
      <c r="D117" s="63">
        <v>1</v>
      </c>
      <c r="E117" s="64"/>
      <c r="F117" s="26">
        <f>IF(E117="","",ROUND(D117*E117,2))</f>
      </c>
      <c r="G117" s="7">
        <f t="shared" si="7"/>
      </c>
    </row>
    <row r="118" spans="1:7" ht="12.75">
      <c r="A118" s="61" t="s">
        <v>43</v>
      </c>
      <c r="B118" s="62" t="s">
        <v>44</v>
      </c>
      <c r="C118" s="48" t="s">
        <v>26</v>
      </c>
      <c r="D118" s="63">
        <v>1</v>
      </c>
      <c r="E118" s="64"/>
      <c r="F118" s="26">
        <f>IF(E118="","",ROUND(D118*E118,2))</f>
      </c>
      <c r="G118" s="7">
        <f t="shared" si="7"/>
      </c>
    </row>
    <row r="119" spans="1:7" s="59" customFormat="1" ht="25.5">
      <c r="A119" s="70" t="s">
        <v>133</v>
      </c>
      <c r="B119" s="58" t="s">
        <v>46</v>
      </c>
      <c r="C119" s="65"/>
      <c r="D119" s="66"/>
      <c r="E119" s="67"/>
      <c r="F119" s="116">
        <f>SUM(F120:F123)</f>
        <v>0</v>
      </c>
      <c r="G119" s="7">
        <f t="shared" si="7"/>
      </c>
    </row>
    <row r="120" spans="1:7" ht="27.75" customHeight="1">
      <c r="A120" s="61" t="s">
        <v>47</v>
      </c>
      <c r="B120" s="62" t="s">
        <v>48</v>
      </c>
      <c r="C120" s="48" t="s">
        <v>49</v>
      </c>
      <c r="D120" s="63">
        <v>5</v>
      </c>
      <c r="E120" s="64"/>
      <c r="F120" s="26">
        <f>IF(E120="","",ROUND(D120*E120,2))</f>
      </c>
      <c r="G120" s="7">
        <f t="shared" si="7"/>
      </c>
    </row>
    <row r="121" spans="1:7" ht="38.25">
      <c r="A121" s="61" t="s">
        <v>50</v>
      </c>
      <c r="B121" s="62" t="s">
        <v>51</v>
      </c>
      <c r="C121" s="48" t="s">
        <v>49</v>
      </c>
      <c r="D121" s="63">
        <v>5</v>
      </c>
      <c r="E121" s="64"/>
      <c r="F121" s="26">
        <f>IF(E121="","",ROUND(D121*E121,2))</f>
      </c>
      <c r="G121" s="7">
        <f t="shared" si="7"/>
      </c>
    </row>
    <row r="122" spans="1:7" ht="38.25">
      <c r="A122" s="61" t="s">
        <v>52</v>
      </c>
      <c r="B122" s="62" t="s">
        <v>53</v>
      </c>
      <c r="C122" s="48" t="s">
        <v>49</v>
      </c>
      <c r="D122" s="63">
        <v>5</v>
      </c>
      <c r="E122" s="64"/>
      <c r="F122" s="26">
        <f>IF(E122="","",ROUND(D122*E122,2))</f>
      </c>
      <c r="G122" s="7">
        <f t="shared" si="7"/>
      </c>
    </row>
    <row r="123" spans="1:7" ht="38.25">
      <c r="A123" s="61" t="s">
        <v>54</v>
      </c>
      <c r="B123" s="62" t="s">
        <v>55</v>
      </c>
      <c r="C123" s="48" t="s">
        <v>49</v>
      </c>
      <c r="D123" s="63">
        <v>1</v>
      </c>
      <c r="E123" s="64"/>
      <c r="F123" s="26">
        <f>IF(E123="","",ROUND(D123*E123,2))</f>
      </c>
      <c r="G123" s="7">
        <f t="shared" si="7"/>
      </c>
    </row>
    <row r="124" spans="1:7" s="59" customFormat="1" ht="12.75">
      <c r="A124" s="70" t="s">
        <v>134</v>
      </c>
      <c r="B124" s="58" t="s">
        <v>57</v>
      </c>
      <c r="C124" s="65"/>
      <c r="D124" s="66"/>
      <c r="E124" s="67"/>
      <c r="F124" s="116">
        <f>SUM(F125:F128)</f>
        <v>0</v>
      </c>
      <c r="G124" s="7">
        <f t="shared" si="7"/>
      </c>
    </row>
    <row r="125" spans="1:7" ht="12.75">
      <c r="A125" s="61" t="s">
        <v>58</v>
      </c>
      <c r="B125" s="62" t="s">
        <v>59</v>
      </c>
      <c r="C125" s="48" t="s">
        <v>60</v>
      </c>
      <c r="D125" s="63">
        <v>2</v>
      </c>
      <c r="E125" s="64"/>
      <c r="F125" s="26">
        <f>IF(E125="","",ROUND(D125*E125,2))</f>
      </c>
      <c r="G125" s="7">
        <f t="shared" si="7"/>
      </c>
    </row>
    <row r="126" spans="1:7" ht="25.5">
      <c r="A126" s="61" t="s">
        <v>61</v>
      </c>
      <c r="B126" s="62" t="s">
        <v>62</v>
      </c>
      <c r="C126" s="48" t="s">
        <v>63</v>
      </c>
      <c r="D126" s="63">
        <v>2</v>
      </c>
      <c r="E126" s="64"/>
      <c r="F126" s="26">
        <f>IF(E126="","",ROUND(D126*E126,2))</f>
      </c>
      <c r="G126" s="7">
        <f t="shared" si="7"/>
      </c>
    </row>
    <row r="127" spans="1:7" ht="25.5">
      <c r="A127" s="61" t="s">
        <v>64</v>
      </c>
      <c r="B127" s="62" t="s">
        <v>65</v>
      </c>
      <c r="C127" s="48" t="s">
        <v>66</v>
      </c>
      <c r="D127" s="63">
        <v>2</v>
      </c>
      <c r="E127" s="64"/>
      <c r="F127" s="26">
        <f>IF(E127="","",ROUND(D127*E127,2))</f>
      </c>
      <c r="G127" s="7">
        <f t="shared" si="7"/>
      </c>
    </row>
    <row r="128" spans="1:7" ht="63.75">
      <c r="A128" s="61" t="s">
        <v>121</v>
      </c>
      <c r="B128" s="62" t="s">
        <v>140</v>
      </c>
      <c r="C128" s="48" t="s">
        <v>122</v>
      </c>
      <c r="D128" s="63">
        <v>1</v>
      </c>
      <c r="E128" s="64"/>
      <c r="F128" s="26">
        <f>IF(E128="","",ROUND(D128*E128,2))</f>
      </c>
      <c r="G128" s="7">
        <f t="shared" si="7"/>
      </c>
    </row>
    <row r="129" spans="1:7" s="59" customFormat="1" ht="12.75">
      <c r="A129" s="70" t="s">
        <v>141</v>
      </c>
      <c r="B129" s="58" t="s">
        <v>68</v>
      </c>
      <c r="C129" s="65"/>
      <c r="D129" s="66"/>
      <c r="E129" s="67"/>
      <c r="F129" s="116">
        <f>SUM(F130:F136)</f>
        <v>0</v>
      </c>
      <c r="G129" s="7">
        <f t="shared" si="7"/>
      </c>
    </row>
    <row r="130" spans="1:7" ht="76.5">
      <c r="A130" s="61" t="s">
        <v>69</v>
      </c>
      <c r="B130" s="62" t="s">
        <v>70</v>
      </c>
      <c r="C130" s="48" t="s">
        <v>71</v>
      </c>
      <c r="D130" s="63">
        <v>4</v>
      </c>
      <c r="E130" s="64"/>
      <c r="F130" s="26">
        <f aca="true" t="shared" si="8" ref="F130:F136">IF(E130="","",ROUND(D130*E130,2))</f>
      </c>
      <c r="G130" s="7">
        <f t="shared" si="7"/>
      </c>
    </row>
    <row r="131" spans="1:7" ht="12.75">
      <c r="A131" s="61" t="s">
        <v>72</v>
      </c>
      <c r="B131" s="62" t="s">
        <v>73</v>
      </c>
      <c r="C131" s="48" t="s">
        <v>74</v>
      </c>
      <c r="D131" s="63">
        <v>4</v>
      </c>
      <c r="E131" s="64"/>
      <c r="F131" s="26">
        <f t="shared" si="8"/>
      </c>
      <c r="G131" s="7">
        <f t="shared" si="7"/>
      </c>
    </row>
    <row r="132" spans="1:7" ht="25.5">
      <c r="A132" s="61" t="s">
        <v>75</v>
      </c>
      <c r="B132" s="62" t="s">
        <v>76</v>
      </c>
      <c r="C132" s="48" t="s">
        <v>34</v>
      </c>
      <c r="D132" s="63">
        <v>4</v>
      </c>
      <c r="E132" s="64"/>
      <c r="F132" s="26">
        <f t="shared" si="8"/>
      </c>
      <c r="G132" s="7">
        <f t="shared" si="7"/>
      </c>
    </row>
    <row r="133" spans="1:7" ht="27" customHeight="1">
      <c r="A133" s="61" t="s">
        <v>77</v>
      </c>
      <c r="B133" s="62" t="s">
        <v>78</v>
      </c>
      <c r="C133" s="48" t="s">
        <v>34</v>
      </c>
      <c r="D133" s="63">
        <v>4</v>
      </c>
      <c r="E133" s="64"/>
      <c r="F133" s="26">
        <f t="shared" si="8"/>
      </c>
      <c r="G133" s="7">
        <f t="shared" si="7"/>
      </c>
    </row>
    <row r="134" spans="1:7" ht="75.75" customHeight="1">
      <c r="A134" s="61" t="s">
        <v>79</v>
      </c>
      <c r="B134" s="62" t="s">
        <v>80</v>
      </c>
      <c r="C134" s="48" t="s">
        <v>81</v>
      </c>
      <c r="D134" s="63">
        <v>20</v>
      </c>
      <c r="E134" s="64"/>
      <c r="F134" s="26">
        <f t="shared" si="8"/>
      </c>
      <c r="G134" s="7">
        <f t="shared" si="7"/>
      </c>
    </row>
    <row r="135" spans="1:7" ht="25.5">
      <c r="A135" s="61" t="s">
        <v>82</v>
      </c>
      <c r="B135" s="62" t="s">
        <v>83</v>
      </c>
      <c r="C135" s="48" t="s">
        <v>84</v>
      </c>
      <c r="D135" s="63">
        <v>1</v>
      </c>
      <c r="E135" s="64"/>
      <c r="F135" s="26">
        <f t="shared" si="8"/>
      </c>
      <c r="G135" s="7">
        <f t="shared" si="7"/>
      </c>
    </row>
    <row r="136" spans="1:7" ht="12.75">
      <c r="A136" s="61" t="s">
        <v>85</v>
      </c>
      <c r="B136" s="62" t="s">
        <v>86</v>
      </c>
      <c r="C136" s="48" t="s">
        <v>87</v>
      </c>
      <c r="D136" s="63">
        <v>20</v>
      </c>
      <c r="E136" s="64"/>
      <c r="F136" s="26">
        <f t="shared" si="8"/>
      </c>
      <c r="G136" s="7">
        <f t="shared" si="7"/>
      </c>
    </row>
    <row r="137" spans="1:7" s="59" customFormat="1" ht="12.75">
      <c r="A137" s="70" t="s">
        <v>135</v>
      </c>
      <c r="B137" s="58" t="s">
        <v>142</v>
      </c>
      <c r="C137" s="65"/>
      <c r="D137" s="66"/>
      <c r="E137" s="67"/>
      <c r="F137" s="116">
        <f>SUM(F138)</f>
        <v>0</v>
      </c>
      <c r="G137" s="7">
        <f t="shared" si="7"/>
      </c>
    </row>
    <row r="138" spans="1:7" ht="38.25">
      <c r="A138" s="61" t="s">
        <v>90</v>
      </c>
      <c r="B138" s="62" t="s">
        <v>91</v>
      </c>
      <c r="C138" s="48" t="s">
        <v>89</v>
      </c>
      <c r="D138" s="63">
        <v>1</v>
      </c>
      <c r="E138" s="64"/>
      <c r="F138" s="26">
        <f>IF(E138="","",ROUND(D138*E138,2))</f>
      </c>
      <c r="G138" s="7">
        <f t="shared" si="7"/>
      </c>
    </row>
    <row r="139" spans="1:13" ht="12.75">
      <c r="A139" s="43"/>
      <c r="B139" s="9"/>
      <c r="C139" s="43"/>
      <c r="D139" s="34"/>
      <c r="E139" s="34"/>
      <c r="F139" s="26">
        <f>IF(E139="","",ROUND(D139*E139,2))</f>
      </c>
      <c r="G139" s="7">
        <f>IF(E139="","",Num_letra(E139))</f>
      </c>
      <c r="H139" s="8"/>
      <c r="L139" s="20"/>
      <c r="M139" s="21"/>
    </row>
    <row r="140" spans="1:8" ht="12.75">
      <c r="A140" s="120" t="s">
        <v>15</v>
      </c>
      <c r="B140" s="120"/>
      <c r="C140" s="120"/>
      <c r="D140" s="120"/>
      <c r="E140" s="120"/>
      <c r="F140" s="120"/>
      <c r="G140" s="120"/>
      <c r="H140" s="8"/>
    </row>
    <row r="141" spans="1:8" ht="157.5" customHeight="1">
      <c r="A141" s="44" t="str">
        <f>A17</f>
        <v>01.00.00</v>
      </c>
      <c r="B141" s="56" t="str">
        <f>B17</f>
        <v>1.-PROYECTO EJECUTIVO PARA LA PLANTA DE TRATAMIENTO DE AGUAS RESIDUALES Y COLECTORES EN LA LOCALIDAD DE EX HACIENDA DE ZAPOTLANEJO, MUNICIPIO DE JUANACATLÁN, JALISCO, 2.- PROYECTO EJECUTIVO PARA PLANTA DE TRATAMIENTO DE AGUAS RESIDUALES Y COLECTORES  EN LA LOCALIDAD DE COLOTITLAN MUNICIPIO DE TENAMAXTLAN, JALISCO.  3.- PROYECTO PARA EL ABASTECIMIENTO DE AGUA POTABLE EN LA LOCALIDAD DE SANTA GERTRUDIS MUNICIPIO DE TOMATLÁN, JALISCO, 4.- PROYECTO PARA EL ABASTECIMIENTO DE AGUA POTABLE EN LA LOCALIDAD DE TERREROS MUNICIPIO DE TOMATLÁN, JALISCO Y 5.- PROYECTO EJECUTIVO PARA  PLANTA DE TRATAMIENTO DE AGUAS RESIDUALES, CARCAMO DE BOMBEO Y LINEA DE IMPULSION EN LA LOCALIDAD DE LOS AZULITOS, MUNICIPIO DE LAGOS DE MORENO, JALISCO</v>
      </c>
      <c r="C141" s="43"/>
      <c r="D141" s="31"/>
      <c r="E141" s="32"/>
      <c r="F141" s="32">
        <f>F17</f>
        <v>0</v>
      </c>
      <c r="G141" s="7"/>
      <c r="H141" s="8"/>
    </row>
    <row r="142" spans="1:8" s="103" customFormat="1" ht="12.75">
      <c r="A142" s="50" t="str">
        <f>A18</f>
        <v>01.01.00</v>
      </c>
      <c r="B142" s="100" t="str">
        <f>B18</f>
        <v>EX HACIENDA ZAPOTLANEJO (EN JUANACATLÁN)</v>
      </c>
      <c r="C142" s="52"/>
      <c r="D142" s="53"/>
      <c r="E142" s="54"/>
      <c r="F142" s="54">
        <f>F18</f>
        <v>0</v>
      </c>
      <c r="G142" s="101"/>
      <c r="H142" s="102"/>
    </row>
    <row r="143" spans="1:8" s="103" customFormat="1" ht="12.75">
      <c r="A143" s="50" t="str">
        <f>A51</f>
        <v>01.02.00</v>
      </c>
      <c r="B143" s="100" t="str">
        <f>B51</f>
        <v>COLOTITLAN (TENAMAXTLÁN)</v>
      </c>
      <c r="C143" s="52"/>
      <c r="D143" s="53"/>
      <c r="E143" s="54"/>
      <c r="F143" s="54">
        <f>F51</f>
        <v>0</v>
      </c>
      <c r="G143" s="101"/>
      <c r="H143" s="102"/>
    </row>
    <row r="144" spans="1:8" s="103" customFormat="1" ht="12.75">
      <c r="A144" s="50" t="str">
        <f>A84</f>
        <v>01.03.00</v>
      </c>
      <c r="B144" s="100" t="str">
        <f>B84</f>
        <v>TOMATLÁN (SANTA GERTRUDIS)</v>
      </c>
      <c r="C144" s="52"/>
      <c r="D144" s="53"/>
      <c r="E144" s="54"/>
      <c r="F144" s="54">
        <f>F84</f>
        <v>0</v>
      </c>
      <c r="G144" s="101"/>
      <c r="H144" s="102"/>
    </row>
    <row r="145" spans="1:8" s="103" customFormat="1" ht="12.75">
      <c r="A145" s="50" t="str">
        <f>A95</f>
        <v>01.04.00</v>
      </c>
      <c r="B145" s="100" t="str">
        <f>B95</f>
        <v>TOMATLÁN (TERREROS)</v>
      </c>
      <c r="C145" s="52"/>
      <c r="D145" s="53"/>
      <c r="E145" s="54"/>
      <c r="F145" s="54">
        <f>F95</f>
        <v>0</v>
      </c>
      <c r="G145" s="101"/>
      <c r="H145" s="102"/>
    </row>
    <row r="146" spans="1:8" ht="13.5" thickBot="1">
      <c r="A146" s="50" t="str">
        <f>A106</f>
        <v>01.05.00</v>
      </c>
      <c r="B146" s="51" t="str">
        <f>B106</f>
        <v>LOS AZULITOS (LAGOS DE MORENO)</v>
      </c>
      <c r="C146" s="52"/>
      <c r="D146" s="53"/>
      <c r="E146" s="54"/>
      <c r="F146" s="55">
        <f>F106</f>
        <v>0</v>
      </c>
      <c r="G146" s="7"/>
      <c r="H146" s="8"/>
    </row>
    <row r="147" spans="1:8" ht="12.75">
      <c r="A147" s="44"/>
      <c r="B147" s="6" t="s">
        <v>17</v>
      </c>
      <c r="C147" s="33"/>
      <c r="D147" s="29"/>
      <c r="E147" s="28"/>
      <c r="F147" s="30">
        <f>SUM(F142:F146)</f>
        <v>0</v>
      </c>
      <c r="G147" s="7"/>
      <c r="H147" s="8"/>
    </row>
    <row r="148" spans="1:8" ht="12.75">
      <c r="A148" s="45"/>
      <c r="B148" s="9"/>
      <c r="C148" s="43"/>
      <c r="D148" s="27"/>
      <c r="E148" s="28"/>
      <c r="F148" s="28"/>
      <c r="G148" s="7"/>
      <c r="H148" s="8"/>
    </row>
    <row r="149" spans="1:13" ht="12.75" customHeight="1">
      <c r="A149" s="46"/>
      <c r="B149" s="37"/>
      <c r="C149" s="118" t="s">
        <v>16</v>
      </c>
      <c r="D149" s="118"/>
      <c r="E149" s="118"/>
      <c r="F149" s="38">
        <f>F147</f>
        <v>0</v>
      </c>
      <c r="G149" s="36"/>
      <c r="H149" s="10"/>
      <c r="L149" s="23"/>
      <c r="M149" s="22"/>
    </row>
    <row r="150" spans="1:8" ht="12.75">
      <c r="A150" s="46"/>
      <c r="B150" s="36"/>
      <c r="C150" s="46"/>
      <c r="D150" s="39"/>
      <c r="E150" s="40"/>
      <c r="F150" s="40"/>
      <c r="G150" s="36"/>
      <c r="H150" s="10"/>
    </row>
    <row r="151" spans="1:8" ht="12.75">
      <c r="A151" s="119" t="e">
        <f>IF(F149="","",Num_letra(F149))</f>
        <v>#NAME?</v>
      </c>
      <c r="B151" s="119"/>
      <c r="C151" s="119"/>
      <c r="D151" s="119"/>
      <c r="E151" s="119"/>
      <c r="F151" s="119"/>
      <c r="G151" s="119"/>
      <c r="H151" s="10"/>
    </row>
    <row r="152" spans="1:8" ht="12.75">
      <c r="A152" s="47"/>
      <c r="B152" s="10"/>
      <c r="C152" s="47"/>
      <c r="D152" s="10"/>
      <c r="E152" s="10"/>
      <c r="F152" s="10"/>
      <c r="G152" s="10"/>
      <c r="H152" s="10"/>
    </row>
    <row r="153" spans="1:8" ht="12.75">
      <c r="A153" s="47"/>
      <c r="B153" s="10"/>
      <c r="C153" s="47"/>
      <c r="D153" s="10"/>
      <c r="E153" s="10"/>
      <c r="F153" s="11"/>
      <c r="G153" s="10"/>
      <c r="H153" s="10"/>
    </row>
    <row r="154" spans="1:8" ht="12.75">
      <c r="A154" s="47"/>
      <c r="B154" s="10"/>
      <c r="C154" s="47"/>
      <c r="D154" s="10"/>
      <c r="E154" s="10"/>
      <c r="F154" s="10"/>
      <c r="G154" s="10"/>
      <c r="H154" s="10"/>
    </row>
    <row r="155" spans="1:8" ht="12.75">
      <c r="A155" s="47"/>
      <c r="B155" s="10"/>
      <c r="C155" s="47"/>
      <c r="D155" s="10"/>
      <c r="E155" s="10"/>
      <c r="F155" s="12"/>
      <c r="G155" s="10"/>
      <c r="H155" s="10"/>
    </row>
    <row r="156" spans="1:8" ht="12.75">
      <c r="A156" s="47"/>
      <c r="B156" s="10"/>
      <c r="C156" s="47"/>
      <c r="D156" s="10"/>
      <c r="E156" s="10"/>
      <c r="F156" s="10"/>
      <c r="G156" s="10"/>
      <c r="H156" s="10"/>
    </row>
    <row r="157" spans="1:8" ht="12.75">
      <c r="A157" s="47"/>
      <c r="B157" s="10"/>
      <c r="C157" s="47"/>
      <c r="D157" s="10"/>
      <c r="E157" s="10"/>
      <c r="F157" s="13"/>
      <c r="G157" s="10"/>
      <c r="H157" s="10"/>
    </row>
    <row r="158" spans="1:8" ht="12.75">
      <c r="A158" s="48"/>
      <c r="B158" s="14"/>
      <c r="C158" s="48"/>
      <c r="D158" s="14"/>
      <c r="E158" s="14"/>
      <c r="F158" s="14"/>
      <c r="G158" s="14"/>
      <c r="H158" s="14"/>
    </row>
    <row r="159" spans="1:8" ht="12.75">
      <c r="A159" s="48"/>
      <c r="B159" s="14"/>
      <c r="C159" s="48"/>
      <c r="D159" s="14"/>
      <c r="E159" s="14"/>
      <c r="F159" s="14"/>
      <c r="G159" s="14"/>
      <c r="H159" s="14"/>
    </row>
    <row r="160" spans="1:8" ht="12.75">
      <c r="A160" s="48"/>
      <c r="B160" s="14"/>
      <c r="C160" s="48"/>
      <c r="D160" s="14"/>
      <c r="E160" s="14"/>
      <c r="F160" s="14"/>
      <c r="G160" s="14"/>
      <c r="H160" s="14"/>
    </row>
    <row r="161" spans="1:8" ht="12.75">
      <c r="A161" s="48"/>
      <c r="B161" s="14"/>
      <c r="C161" s="48"/>
      <c r="D161" s="14"/>
      <c r="E161" s="14"/>
      <c r="F161" s="14"/>
      <c r="G161" s="14"/>
      <c r="H161" s="14"/>
    </row>
    <row r="162" spans="1:8" ht="12.75">
      <c r="A162" s="48"/>
      <c r="B162" s="14"/>
      <c r="C162" s="48"/>
      <c r="D162" s="14"/>
      <c r="E162" s="14"/>
      <c r="F162" s="14"/>
      <c r="G162" s="14"/>
      <c r="H162" s="14"/>
    </row>
    <row r="163" spans="1:8" ht="12.75">
      <c r="A163" s="48"/>
      <c r="B163" s="14"/>
      <c r="C163" s="48"/>
      <c r="D163" s="14"/>
      <c r="E163" s="14"/>
      <c r="F163" s="14"/>
      <c r="G163" s="14"/>
      <c r="H163" s="14"/>
    </row>
    <row r="164" spans="1:8" ht="12.75">
      <c r="A164" s="48"/>
      <c r="B164" s="14"/>
      <c r="C164" s="48"/>
      <c r="D164" s="14"/>
      <c r="E164" s="14"/>
      <c r="F164" s="14"/>
      <c r="G164" s="14"/>
      <c r="H164" s="14"/>
    </row>
    <row r="165" spans="1:8" ht="12.75">
      <c r="A165" s="48"/>
      <c r="B165" s="14"/>
      <c r="C165" s="48"/>
      <c r="D165" s="14"/>
      <c r="E165" s="14"/>
      <c r="F165" s="14"/>
      <c r="G165" s="14"/>
      <c r="H165" s="14"/>
    </row>
    <row r="166" spans="1:8" ht="12.75">
      <c r="A166" s="48"/>
      <c r="B166" s="14"/>
      <c r="C166" s="48"/>
      <c r="D166" s="14"/>
      <c r="E166" s="14"/>
      <c r="F166" s="14"/>
      <c r="G166" s="14"/>
      <c r="H166" s="14"/>
    </row>
  </sheetData>
  <sheetProtection/>
  <mergeCells count="23">
    <mergeCell ref="E7:E8"/>
    <mergeCell ref="A6:C6"/>
    <mergeCell ref="F9:G10"/>
    <mergeCell ref="E9:E10"/>
    <mergeCell ref="D7:D8"/>
    <mergeCell ref="F6:G6"/>
    <mergeCell ref="F7:G8"/>
    <mergeCell ref="F14:F15"/>
    <mergeCell ref="A12:C12"/>
    <mergeCell ref="B14:B15"/>
    <mergeCell ref="A14:A15"/>
    <mergeCell ref="F11:G12"/>
    <mergeCell ref="E11:E12"/>
    <mergeCell ref="C149:E149"/>
    <mergeCell ref="A151:G151"/>
    <mergeCell ref="A140:G140"/>
    <mergeCell ref="A1:G1"/>
    <mergeCell ref="A2:G2"/>
    <mergeCell ref="A3:G3"/>
    <mergeCell ref="A4:G4"/>
    <mergeCell ref="A7:C10"/>
    <mergeCell ref="A5:G5"/>
    <mergeCell ref="D14:D15"/>
  </mergeCells>
  <printOptions horizontalCentered="1"/>
  <pageMargins left="0.1968503937007874" right="0.1968503937007874" top="0.1968503937007874" bottom="0.3937007874015748" header="0" footer="0.1968503937007874"/>
  <pageSetup horizontalDpi="600" verticalDpi="600" orientation="landscape" scale="81" r:id="rId2"/>
  <headerFooter alignWithMargins="0">
    <oddFooter>&amp;C&amp;"Arial,Negrita"&amp;8Hoja No. &amp;P de &amp;N</oddFooter>
  </headerFooter>
  <rowBreaks count="1" manualBreakCount="1">
    <brk id="13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S.I.A.P.A.</dc:creator>
  <cp:keywords/>
  <dc:description/>
  <cp:lastModifiedBy> </cp:lastModifiedBy>
  <cp:lastPrinted>2008-08-28T19:54:08Z</cp:lastPrinted>
  <dcterms:created xsi:type="dcterms:W3CDTF">1998-03-11T15:46:07Z</dcterms:created>
  <dcterms:modified xsi:type="dcterms:W3CDTF">2009-06-24T16:30:16Z</dcterms:modified>
  <cp:category/>
  <cp:version/>
  <cp:contentType/>
  <cp:contentStatus/>
</cp:coreProperties>
</file>