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60" yWindow="65516" windowWidth="12780" windowHeight="14640" tabRatio="908" firstSheet="14" activeTab="29"/>
  </bookViews>
  <sheets>
    <sheet name="DATOS" sheetId="1" r:id="rId1"/>
    <sheet name="1" sheetId="2" r:id="rId2"/>
    <sheet name="1A" sheetId="3" r:id="rId3"/>
    <sheet name="2" sheetId="4" r:id="rId4"/>
    <sheet name="3" sheetId="5" r:id="rId5"/>
    <sheet name="4" sheetId="6" r:id="rId6"/>
    <sheet name="2.B" sheetId="7" state="hidden" r:id="rId7"/>
    <sheet name="4A" sheetId="8" r:id="rId8"/>
    <sheet name="4B" sheetId="9" r:id="rId9"/>
    <sheet name="4C" sheetId="10" r:id="rId10"/>
    <sheet name="4D" sheetId="11" r:id="rId11"/>
    <sheet name="5" sheetId="12" r:id="rId12"/>
    <sheet name="5A" sheetId="13" r:id="rId13"/>
    <sheet name="5B" sheetId="14" r:id="rId14"/>
    <sheet name="5C" sheetId="15" r:id="rId15"/>
    <sheet name="6" sheetId="16" r:id="rId16"/>
    <sheet name="6A" sheetId="17" r:id="rId17"/>
    <sheet name="6A-1" sheetId="18" r:id="rId18"/>
    <sheet name="6A-2" sheetId="19" r:id="rId19"/>
    <sheet name="6B" sheetId="20" r:id="rId20"/>
    <sheet name="6C" sheetId="21" r:id="rId21"/>
    <sheet name="6D" sheetId="22" r:id="rId22"/>
    <sheet name="6E" sheetId="23" r:id="rId23"/>
    <sheet name="6F" sheetId="24" r:id="rId24"/>
    <sheet name="6G" sheetId="25" r:id="rId25"/>
    <sheet name="6H" sheetId="26" r:id="rId26"/>
    <sheet name="7" sheetId="27" r:id="rId27"/>
    <sheet name="7A" sheetId="28" r:id="rId28"/>
    <sheet name="7A-1" sheetId="29" r:id="rId29"/>
    <sheet name="7A-2" sheetId="30" r:id="rId30"/>
    <sheet name="7B" sheetId="31" r:id="rId31"/>
    <sheet name="7C" sheetId="32" r:id="rId32"/>
    <sheet name="7D" sheetId="33" r:id="rId33"/>
  </sheets>
  <definedNames>
    <definedName name="_xlnm.Print_Area" localSheetId="2">'1A'!$A$1:$F$229</definedName>
    <definedName name="_xlnm.Print_Area" localSheetId="3">'2'!$A$1:$AJ$67</definedName>
    <definedName name="_xlnm.Print_Area" localSheetId="6">'2.B'!$A$1:$E$20</definedName>
    <definedName name="_xlnm.Print_Area" localSheetId="4">'3'!$A$1:$D$40</definedName>
    <definedName name="_xlnm.Print_Area" localSheetId="5">'4'!$A$1:$H$45</definedName>
    <definedName name="_xlnm.Print_Area" localSheetId="7">'4A'!$A$1:$AJ$37</definedName>
    <definedName name="_xlnm.Print_Area" localSheetId="8">'4B'!$A$1:$AJ$40</definedName>
    <definedName name="_xlnm.Print_Area" localSheetId="9">'4C'!$A$1:$AJ$39</definedName>
    <definedName name="_xlnm.Print_Area" localSheetId="10">'4D'!$B$1:$J$32</definedName>
    <definedName name="_xlnm.Print_Area" localSheetId="11">'5'!$A$1:$H$55</definedName>
    <definedName name="_xlnm.Print_Area" localSheetId="12">'5A'!$A$1:$H$57</definedName>
    <definedName name="_xlnm.Print_Area" localSheetId="13">'5B'!$A$1:$G$212</definedName>
    <definedName name="_xlnm.Print_Area" localSheetId="14">'5C'!$A$1:$G$227</definedName>
    <definedName name="_xlnm.Print_Area" localSheetId="15">'6'!$A$1:$F$36</definedName>
    <definedName name="_xlnm.Print_Area" localSheetId="26">'7'!$A$1:$F$30</definedName>
    <definedName name="_xlnm.Print_Area" localSheetId="28">'7A-1'!$A$1:$G$144</definedName>
    <definedName name="_xlnm.Print_Area" localSheetId="30">'7B'!$A$1:$E$63</definedName>
    <definedName name="_xlnm.Print_Titles" localSheetId="2">'1A'!$1:$18</definedName>
    <definedName name="_xlnm.Print_Titles" localSheetId="6">'2.B'!$1:$5</definedName>
    <definedName name="_xlnm.Print_Titles" localSheetId="5">'4'!$10:$14</definedName>
    <definedName name="_xlnm.Print_Titles" localSheetId="7">'4A'!$A:$B,'4A'!$1:$12</definedName>
    <definedName name="_xlnm.Print_Titles" localSheetId="8">'4B'!$A:$C,'4B'!$1:$12</definedName>
    <definedName name="_xlnm.Print_Titles" localSheetId="9">'4C'!$A:$C</definedName>
    <definedName name="_xlnm.Print_Titles" localSheetId="11">'5'!$10:$17</definedName>
    <definedName name="_xlnm.Print_Titles" localSheetId="12">'5A'!$13:$18</definedName>
    <definedName name="_xlnm.Print_Titles" localSheetId="13">'5B'!$12:$18</definedName>
    <definedName name="_xlnm.Print_Titles" localSheetId="14">'5C'!$13:$18</definedName>
    <definedName name="_xlnm.Print_Titles" localSheetId="26">'7'!$1:$12</definedName>
    <definedName name="Z_0045D249_88A6_45F2_90A2_D1FFE2F79749_.wvu.PrintTitles" localSheetId="2" hidden="1">'1A'!$10:$18</definedName>
    <definedName name="Z_0045D249_88A6_45F2_90A2_D1FFE2F79749_.wvu.PrintTitles" localSheetId="6" hidden="1">'2.B'!$1:$4</definedName>
    <definedName name="Z_0045D249_88A6_45F2_90A2_D1FFE2F79749_.wvu.PrintTitles" localSheetId="4" hidden="1">'3'!#REF!</definedName>
    <definedName name="Z_0045D249_88A6_45F2_90A2_D1FFE2F79749_.wvu.PrintTitles" localSheetId="5" hidden="1">'4'!$10:$14</definedName>
    <definedName name="Z_0045D249_88A6_45F2_90A2_D1FFE2F79749_.wvu.PrintTitles" localSheetId="11" hidden="1">'5'!#REF!</definedName>
    <definedName name="Z_0045D249_88A6_45F2_90A2_D1FFE2F79749_.wvu.PrintTitles" localSheetId="13" hidden="1">'5B'!$12:$18</definedName>
    <definedName name="Z_0045D249_88A6_45F2_90A2_D1FFE2F79749_.wvu.PrintTitles" localSheetId="14" hidden="1">'5C'!$13:$18</definedName>
    <definedName name="Z_0C4A3BE0_3836_11D7_BF9A_0000E88DC7A3_.wvu.PrintTitles" localSheetId="2" hidden="1">'1A'!$10:$18</definedName>
    <definedName name="Z_0C4A3BE0_3836_11D7_BF9A_0000E88DC7A3_.wvu.PrintTitles" localSheetId="6" hidden="1">'2.B'!$1:$4</definedName>
    <definedName name="Z_0C4A3BE0_3836_11D7_BF9A_0000E88DC7A3_.wvu.PrintTitles" localSheetId="4" hidden="1">'3'!#REF!</definedName>
    <definedName name="Z_0C4A3BE0_3836_11D7_BF9A_0000E88DC7A3_.wvu.PrintTitles" localSheetId="5" hidden="1">'4'!$10:$14</definedName>
    <definedName name="Z_0C4A3BE0_3836_11D7_BF9A_0000E88DC7A3_.wvu.PrintTitles" localSheetId="11" hidden="1">'5'!$10:$17</definedName>
    <definedName name="Z_0C4A3BE0_3836_11D7_BF9A_0000E88DC7A3_.wvu.PrintTitles" localSheetId="12" hidden="1">'5A'!$13:$18</definedName>
    <definedName name="Z_0C4A3BE0_3836_11D7_BF9A_0000E88DC7A3_.wvu.PrintTitles" localSheetId="13" hidden="1">'5B'!$12:$18</definedName>
    <definedName name="Z_0C4A3BE0_3836_11D7_BF9A_0000E88DC7A3_.wvu.PrintTitles" localSheetId="14" hidden="1">'5C'!$13:$18</definedName>
    <definedName name="Z_0CBFBB40_EBDD_11D6_A3A6_444553540000_.wvu.PrintTitles" localSheetId="2" hidden="1">'1A'!$10:$18</definedName>
    <definedName name="Z_0CBFBB40_EBDD_11D6_A3A6_444553540000_.wvu.PrintTitles" localSheetId="6" hidden="1">'2.B'!$1:$4</definedName>
    <definedName name="Z_0CBFBB40_EBDD_11D6_A3A6_444553540000_.wvu.PrintTitles" localSheetId="4" hidden="1">'3'!#REF!</definedName>
    <definedName name="Z_0CBFBB40_EBDD_11D6_A3A6_444553540000_.wvu.PrintTitles" localSheetId="5" hidden="1">'4'!$10:$14</definedName>
    <definedName name="Z_0CBFBB40_EBDD_11D6_A3A6_444553540000_.wvu.PrintTitles" localSheetId="11" hidden="1">'5'!#REF!</definedName>
    <definedName name="Z_0CBFBB40_EBDD_11D6_A3A6_444553540000_.wvu.PrintTitles" localSheetId="13" hidden="1">'5B'!$12:$18</definedName>
    <definedName name="Z_0CBFBB40_EBDD_11D6_A3A6_444553540000_.wvu.PrintTitles" localSheetId="14" hidden="1">'5C'!$13:$18</definedName>
    <definedName name="Z_10761CC0_4167_11D4_AA05_0050DA68FA62_.wvu.PrintTitles" localSheetId="2" hidden="1">'1A'!$10:$18</definedName>
    <definedName name="Z_10761CC0_4167_11D4_AA05_0050DA68FA62_.wvu.PrintTitles" localSheetId="5" hidden="1">'4'!$10:$13</definedName>
    <definedName name="Z_10761CC0_4167_11D4_AA05_0050DA68FA62_.wvu.PrintTitles" localSheetId="11" hidden="1">'5'!#REF!</definedName>
    <definedName name="Z_10761CC0_4167_11D4_AA05_0050DA68FA62_.wvu.PrintTitles" localSheetId="13" hidden="1">'5B'!$12:$18</definedName>
    <definedName name="Z_414C7800_74FF_11D4_8076_0050DABAC068_.wvu.PrintTitles" localSheetId="2" hidden="1">'1A'!$10:$18</definedName>
    <definedName name="Z_414C7800_74FF_11D4_8076_0050DABAC068_.wvu.PrintTitles" localSheetId="5" hidden="1">'4'!$10:$13</definedName>
    <definedName name="Z_414C7800_74FF_11D4_8076_0050DABAC068_.wvu.PrintTitles" localSheetId="11" hidden="1">'5'!#REF!</definedName>
    <definedName name="Z_414C7800_74FF_11D4_8076_0050DABAC068_.wvu.PrintTitles" localSheetId="13" hidden="1">'5B'!$12:$18</definedName>
    <definedName name="Z_4753C6C8_3854_11D7_9966_000102C26127_.wvu.PrintTitles" localSheetId="2" hidden="1">'1A'!$10:$18</definedName>
    <definedName name="Z_4753C6C8_3854_11D7_9966_000102C26127_.wvu.PrintTitles" localSheetId="6" hidden="1">'2.B'!$1:$4</definedName>
    <definedName name="Z_4753C6C8_3854_11D7_9966_000102C26127_.wvu.PrintTitles" localSheetId="4" hidden="1">'3'!#REF!</definedName>
    <definedName name="Z_4753C6C8_3854_11D7_9966_000102C26127_.wvu.PrintTitles" localSheetId="5" hidden="1">'4'!$10:$14</definedName>
    <definedName name="Z_4753C6C8_3854_11D7_9966_000102C26127_.wvu.PrintTitles" localSheetId="11" hidden="1">'5'!$10:$17</definedName>
    <definedName name="Z_4753C6C8_3854_11D7_9966_000102C26127_.wvu.PrintTitles" localSheetId="12" hidden="1">'5A'!$13:$18</definedName>
    <definedName name="Z_4753C6C8_3854_11D7_9966_000102C26127_.wvu.PrintTitles" localSheetId="13" hidden="1">'5B'!$12:$18</definedName>
    <definedName name="Z_4753C6C8_3854_11D7_9966_000102C26127_.wvu.PrintTitles" localSheetId="14" hidden="1">'5C'!$13:$18</definedName>
    <definedName name="Z_65CF4F5B_599B_45BF_A2EC_508FAE8D75A6_.wvu.PrintTitles" localSheetId="2" hidden="1">'1A'!$10:$18</definedName>
    <definedName name="Z_65CF4F5B_599B_45BF_A2EC_508FAE8D75A6_.wvu.PrintTitles" localSheetId="6" hidden="1">'2.B'!$1:$4</definedName>
    <definedName name="Z_65CF4F5B_599B_45BF_A2EC_508FAE8D75A6_.wvu.PrintTitles" localSheetId="4" hidden="1">'3'!#REF!</definedName>
    <definedName name="Z_65CF4F5B_599B_45BF_A2EC_508FAE8D75A6_.wvu.PrintTitles" localSheetId="5" hidden="1">'4'!$10:$14</definedName>
    <definedName name="Z_65CF4F5B_599B_45BF_A2EC_508FAE8D75A6_.wvu.PrintTitles" localSheetId="11" hidden="1">'5'!#REF!</definedName>
    <definedName name="Z_65CF4F5B_599B_45BF_A2EC_508FAE8D75A6_.wvu.PrintTitles" localSheetId="13" hidden="1">'5B'!$12:$18</definedName>
    <definedName name="Z_65CF4F5B_599B_45BF_A2EC_508FAE8D75A6_.wvu.PrintTitles" localSheetId="14" hidden="1">'5C'!$13:$18</definedName>
    <definedName name="Z_C9311060_1C34_11D4_AA05_0050DA68FA62_.wvu.PrintTitles" localSheetId="2" hidden="1">'1A'!$10:$18</definedName>
    <definedName name="Z_C9311060_1C34_11D4_AA05_0050DA68FA62_.wvu.PrintTitles" localSheetId="5" hidden="1">'4'!$10:$13</definedName>
    <definedName name="Z_C9311060_1C34_11D4_AA05_0050DA68FA62_.wvu.PrintTitles" localSheetId="11" hidden="1">'5'!#REF!</definedName>
    <definedName name="Z_C9311060_1C34_11D4_AA05_0050DA68FA62_.wvu.PrintTitles" localSheetId="13" hidden="1">'5B'!$12:$18</definedName>
    <definedName name="Z_EEBF7788_913F_431F_BD55_983FB27050A8_.wvu.PrintTitles" localSheetId="2" hidden="1">'1A'!$10:$18</definedName>
    <definedName name="Z_EEBF7788_913F_431F_BD55_983FB27050A8_.wvu.PrintTitles" localSheetId="6" hidden="1">'2.B'!$1:$4</definedName>
    <definedName name="Z_EEBF7788_913F_431F_BD55_983FB27050A8_.wvu.PrintTitles" localSheetId="4" hidden="1">'3'!#REF!</definedName>
    <definedName name="Z_EEBF7788_913F_431F_BD55_983FB27050A8_.wvu.PrintTitles" localSheetId="5" hidden="1">'4'!$10:$14</definedName>
    <definedName name="Z_EEBF7788_913F_431F_BD55_983FB27050A8_.wvu.PrintTitles" localSheetId="11" hidden="1">'5'!$10:$17</definedName>
    <definedName name="Z_EEBF7788_913F_431F_BD55_983FB27050A8_.wvu.PrintTitles" localSheetId="13" hidden="1">'5B'!$12:$18</definedName>
    <definedName name="Z_EEBF7788_913F_431F_BD55_983FB27050A8_.wvu.PrintTitles" localSheetId="14" hidden="1">'5C'!$13:$18</definedName>
  </definedNames>
  <calcPr fullCalcOnLoad="1"/>
</workbook>
</file>

<file path=xl/sharedStrings.xml><?xml version="1.0" encoding="utf-8"?>
<sst xmlns="http://schemas.openxmlformats.org/spreadsheetml/2006/main" count="969" uniqueCount="479">
  <si>
    <t>COSTOS FIJOS MENSUALES DE ENERGÍA ELÉCTRICA DE LA PTAR
 ( E )</t>
  </si>
  <si>
    <t xml:space="preserve"> 31 de Enero de 2009</t>
  </si>
  <si>
    <t>34</t>
  </si>
  <si>
    <t>34</t>
  </si>
  <si>
    <t>Viene del Formato 7A</t>
  </si>
  <si>
    <t>Viene del Formato 7A</t>
  </si>
  <si>
    <t>Viene del Formato 7A-1</t>
  </si>
  <si>
    <t>Viene del Formato 7A-1</t>
  </si>
  <si>
    <t xml:space="preserve">            PARA FACILITARLE LA CONSISTENCIA EN EL LLENADO DE SUS FORMATOS</t>
  </si>
  <si>
    <t>(F) = (C) X ( D)</t>
  </si>
  <si>
    <t xml:space="preserve">Total aportado por la empresa al PROYECTO EJECUTIVO de la PLANTA </t>
  </si>
  <si>
    <t>MONTO TOTAL DE PROYECTO EJECUTIVO DE LA PLANTA</t>
  </si>
  <si>
    <t>Gobierno del Estado de Jalisco</t>
  </si>
  <si>
    <t>MONTO TOTAL DE CONSTRUCCIÓN Y EQUIPAMIENTO ELECTROMECÁNICO DE LA PLANTA</t>
  </si>
  <si>
    <t>MONTO TOTAL DE PRUEBAS DE FUNCIONAMIENTO Y PRUEBAS DE CAPACIDAD</t>
  </si>
  <si>
    <t>MONTO TOTAL DEL MONORRELLENO</t>
  </si>
  <si>
    <t>MONTO TOTAL DE SUPERVISIÓN DEL PROYECTO EJECUTIVO, LA CONSTRUCCIÓN, EL EQUIPAMIENTO Y PRUEBAS DE LAS OBRAS DEL PROYECTO</t>
  </si>
  <si>
    <t>DOCUMENTO 14.- FORMATO No. 2</t>
  </si>
  <si>
    <t>a+b+c+d+e+f+g+h=100%</t>
  </si>
  <si>
    <t>APORTACIONES DE LA EMPRESA AL PROYECTO POR MES</t>
  </si>
  <si>
    <t xml:space="preserve">Total aportado por la empresa para Construcción y equipamiento electromecánico de la PLANTA </t>
  </si>
  <si>
    <t>COSTOS FIJOS MENSUALES DE MANTENIMIENTO</t>
  </si>
  <si>
    <t>Costos fios mensuales de mantenimiento (costo anual dividido entre 12)</t>
  </si>
  <si>
    <t>Costos mensuales de Medios y recursos materiales (costos de vehículos, seguridad, fax, teléfono, herramientas, material y reactivos de laboratorio)</t>
  </si>
  <si>
    <t>Año</t>
  </si>
  <si>
    <t xml:space="preserve">PORCENTAJE </t>
  </si>
  <si>
    <t xml:space="preserve">COSTOS FIJOS POR </t>
  </si>
  <si>
    <t xml:space="preserve">DE </t>
  </si>
  <si>
    <t>OPERACIÓN Y MANTENIMIENTO</t>
  </si>
  <si>
    <t>PARTICIPACIÓN</t>
  </si>
  <si>
    <t>Transporte y disposición final de lodos</t>
  </si>
  <si>
    <t>TOTAL</t>
  </si>
  <si>
    <t>Energía Electrica:</t>
  </si>
  <si>
    <t>Costos de Personal (presentar por separado organigrama, plantilla y salario integrado)</t>
  </si>
  <si>
    <t>C</t>
  </si>
  <si>
    <t>Seguros y fianzas</t>
  </si>
  <si>
    <t xml:space="preserve"> (E)</t>
  </si>
  <si>
    <t>(F) = (C) X (D)</t>
  </si>
  <si>
    <t>Clave de Identificación</t>
  </si>
  <si>
    <t xml:space="preserve"> (D)</t>
  </si>
  <si>
    <t>Clave</t>
  </si>
  <si>
    <t>NOTA: Se pueden insertar los renglones que sean necesarios entre las filas 16 y 62, teniendo cuidado de copiar las fórmulas de la columna H en los renglones insertados</t>
  </si>
  <si>
    <t xml:space="preserve">Costo mensual Producido por cogeneración    
</t>
  </si>
  <si>
    <t>OPCIÓN 49%</t>
  </si>
  <si>
    <t>OPCIÓN PROPUESTA</t>
  </si>
  <si>
    <t>Viene del Formato 6A-1</t>
  </si>
  <si>
    <t>(B) x ( C)</t>
  </si>
  <si>
    <t>Kilowatt hora al mes REQUERIDO que se contratará con CFE 
(B)</t>
  </si>
  <si>
    <t>COSTOS FIJOS MENSUALES DE REPOSICIÓN DE EQUIPO</t>
  </si>
  <si>
    <t>COSTOS FIJOS MENSUALES DE SEGUROS Y FIANZAS</t>
  </si>
  <si>
    <t>NOTA: Se ueden insertar filas entre los renglones 16 y 60, quedando el LICITANTE como responsable de que los subtotales por cada renglón insertado se sume al total general</t>
  </si>
  <si>
    <t>Pagos Mensuales a precios constantes del:</t>
  </si>
  <si>
    <t>T1= T1C + T1R</t>
  </si>
  <si>
    <t>NOTA: Se ueden insertar filas entre los renglones 16 y 79, quedando el LICITANTE como responsable de que los subtotales por cada renglón insertado se sume al total general</t>
  </si>
  <si>
    <t>DIFERENCIA</t>
  </si>
  <si>
    <t>Promedio ponderado del costo UNITARIO kilowatt hora        (G)</t>
  </si>
  <si>
    <t>Costo del reactivo</t>
  </si>
  <si>
    <t>Origen del residuo</t>
  </si>
  <si>
    <t>Cantidad de lodo por día</t>
  </si>
  <si>
    <t>Concentración de sólidos</t>
  </si>
  <si>
    <t>Costo</t>
  </si>
  <si>
    <t>a</t>
  </si>
  <si>
    <t>Viene del Formato 6A</t>
  </si>
  <si>
    <t>(A) - (F)</t>
  </si>
  <si>
    <t>Tarifa de Inversión</t>
  </si>
  <si>
    <t>Salario base mensual integrado</t>
  </si>
  <si>
    <t>D)</t>
  </si>
  <si>
    <t>Costo de reposición</t>
  </si>
  <si>
    <t>a2</t>
  </si>
  <si>
    <t>b2</t>
  </si>
  <si>
    <t>c2</t>
  </si>
  <si>
    <t>Productos químicos (presentar desglose por aparte)</t>
  </si>
  <si>
    <t>COORDINACIÓN DEL PROYECTO ***</t>
  </si>
  <si>
    <t>Contraprestación Única</t>
  </si>
  <si>
    <t>Rendimiento total</t>
  </si>
  <si>
    <t>PROYECTO</t>
  </si>
  <si>
    <t xml:space="preserve">SUPERVISIÓN de: los proyectos ejecutivos, la construcción, el equipamiento y pruebas de las obras del PROYECTO </t>
  </si>
  <si>
    <t>b</t>
  </si>
  <si>
    <t>c</t>
  </si>
  <si>
    <t>d</t>
  </si>
  <si>
    <t>e</t>
  </si>
  <si>
    <t>f</t>
  </si>
  <si>
    <t>g</t>
  </si>
  <si>
    <t>h</t>
  </si>
  <si>
    <t>COSTO MENSUAL DEL SISTEMA DE COGENERACIÓN DE ENERGÍA ELÉCTRICA</t>
  </si>
  <si>
    <t>Ahorro en Energía Eléctrica por utilizar cogeneración</t>
  </si>
  <si>
    <t>Producción total al mes (kw/hora por COGENERACIÓN)
(F)</t>
  </si>
  <si>
    <t>Producción total al mes (kw/hora por COGENERACIÓN)</t>
  </si>
  <si>
    <t>DOCUMENTO 14.- FORMATO No. 7A.2</t>
  </si>
  <si>
    <t>Total aportado por la empresa para PRUEBAS DE FUNCIONAMIENTO Y PRUEBAS DE CAPACIDAD</t>
  </si>
  <si>
    <t>Total aportado por la empresa para el MONORRELLENO</t>
  </si>
  <si>
    <t>PORCENTAJE DE AHORRO EN T2</t>
  </si>
  <si>
    <t>PORCENTAJE DE AHORRO EN T3</t>
  </si>
  <si>
    <t>COSTOS FIJOS MENSUALES DE ENERGÍA ELÉCTRICA DE LA PTAR</t>
  </si>
  <si>
    <t xml:space="preserve">Total aportado por la empresa para la SUPERVISIÓN del PROYECTO EJECUTIVO, la construcción, el equipamiento y pruebas de las obras del PROYECTO </t>
  </si>
  <si>
    <t xml:space="preserve">              ESTE FORMATO ES PARA USO EXCLUSIVO DEL LICITANTE COMO APOYO </t>
  </si>
  <si>
    <t>DIFERENCIA POR DISPONER</t>
  </si>
  <si>
    <t>INCISO</t>
  </si>
  <si>
    <t>CONCEPTO</t>
  </si>
  <si>
    <t>PERÍODO</t>
  </si>
  <si>
    <t>AÑOS</t>
  </si>
  <si>
    <t>Tarifa por Costos Variables de Operación y Mantenimiento</t>
  </si>
  <si>
    <t>COSTO TOTAL ($)</t>
  </si>
  <si>
    <t>(mínimo 25%)</t>
  </si>
  <si>
    <t>Rendimiento acumulado</t>
  </si>
  <si>
    <t>Intereses mensuales</t>
  </si>
  <si>
    <t>Total</t>
  </si>
  <si>
    <t>Costo unitario</t>
  </si>
  <si>
    <t>Utilidad en porcentaje</t>
  </si>
  <si>
    <t>TOTAL DE COSTOS FIJOS DE OPERACIÓN Y MANTENIMIENTO</t>
  </si>
  <si>
    <t>COSTOS VARIABLES DE OPERACIÓN Y MANTENIMIENTO</t>
  </si>
  <si>
    <t>Plazos</t>
  </si>
  <si>
    <t>Mes de inicio</t>
  </si>
  <si>
    <t>Plazo en meses</t>
  </si>
  <si>
    <t xml:space="preserve">Años </t>
  </si>
  <si>
    <t>Representante Legal y Firma:</t>
  </si>
  <si>
    <t>SUMA DE LAS 210 CONTRAPRESTACIONES</t>
  </si>
  <si>
    <r>
      <t xml:space="preserve">FORMATO No. </t>
    </r>
    <r>
      <rPr>
        <b/>
        <sz val="16"/>
        <rFont val="Arial"/>
        <family val="2"/>
      </rPr>
      <t>2.B</t>
    </r>
    <r>
      <rPr>
        <b/>
        <sz val="12"/>
        <rFont val="Arial"/>
        <family val="2"/>
      </rPr>
      <t xml:space="preserve"> DOCUMENTO 14</t>
    </r>
  </si>
  <si>
    <t>Todos los precios tendrán valor a esta fecha</t>
  </si>
  <si>
    <t>Máximo</t>
  </si>
  <si>
    <t>Debe coincidir con el formato 2B celda E16</t>
  </si>
  <si>
    <t>Debe coincidir con el formato 3A celda C19</t>
  </si>
  <si>
    <t>Debe coincidir con el formato 3C celda C19</t>
  </si>
  <si>
    <t>Debe coincidir con el formato 3B celda C19</t>
  </si>
  <si>
    <t>D</t>
  </si>
  <si>
    <t>COSTO DEL PROYECTO</t>
  </si>
  <si>
    <t>A)</t>
  </si>
  <si>
    <t>INVERSIÓN CON CRÉDITO</t>
  </si>
  <si>
    <t>SUMA:</t>
  </si>
  <si>
    <t>(G) = (E) x (F)</t>
  </si>
  <si>
    <t xml:space="preserve">Costo UNITARIO kilowatt hora producido </t>
  </si>
  <si>
    <t>Costo UNITARIO ponderado por Kilowatt hora con CFE 
(C)</t>
  </si>
  <si>
    <t>TOTAL DE INVERSIÓN CON CRÉDITO POR AMORTIZAR</t>
  </si>
  <si>
    <t>INVERSIÓN CON CAPITAL DE RIESGO</t>
  </si>
  <si>
    <t>($)</t>
  </si>
  <si>
    <t>CLAVE</t>
  </si>
  <si>
    <t>Utilidad (___ %)</t>
  </si>
  <si>
    <t>Costos  Indirectos (___%)</t>
  </si>
  <si>
    <t>Suman de los Costos Fijos de operación y mantenimiento</t>
  </si>
  <si>
    <t>Suma de los Costos Fijos de operación y mantenimiento más indirectos</t>
  </si>
  <si>
    <t xml:space="preserve">Nota:  </t>
  </si>
  <si>
    <t>Costo total mensual REQUERIDO que se contratará con CFE
(D)</t>
  </si>
  <si>
    <t>Ahorro en Energía Eléctrica por utilizar cogeneración
(J)</t>
  </si>
  <si>
    <t>(D) + (G)</t>
  </si>
  <si>
    <t>( E) - (I)</t>
  </si>
  <si>
    <t>Costo mensual  producido por COGENERACIÓN
(G)</t>
  </si>
  <si>
    <t>COSTO TOTAL de la energía eléctrica al mes con las dos fuentes (CFE + COGENERACIÓN)</t>
  </si>
  <si>
    <t>COSTO TOTAL de la energía eléctrica al mes con las dos fuentes (CFE + COGENERACIÓN)
(I)</t>
  </si>
  <si>
    <t>Volumenes a tratar por mes</t>
  </si>
  <si>
    <t>IMPORTE</t>
  </si>
  <si>
    <r>
      <t>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/MES</t>
    </r>
  </si>
  <si>
    <t xml:space="preserve"> % SOBRE EL TOTAL</t>
  </si>
  <si>
    <t>Pesos mexicanos sin IVA a precios de:</t>
  </si>
  <si>
    <t>Costo de seguro  o fianza</t>
  </si>
  <si>
    <t xml:space="preserve">Total de Kilowatt hora al mes para OPERACIÓN Fija de la PTAR 
(A) </t>
  </si>
  <si>
    <t xml:space="preserve">Total de Kilowatt hora al mes para OPERACIÓN Variable de la PTAR 
(A) </t>
  </si>
  <si>
    <t>(D) x (C)</t>
  </si>
  <si>
    <t>A</t>
  </si>
  <si>
    <t>B</t>
  </si>
  <si>
    <t>Reactivo</t>
  </si>
  <si>
    <t>Uso del reactivo</t>
  </si>
  <si>
    <t>Dosis del reactivo</t>
  </si>
  <si>
    <t>Debe coincidir con el formato 4A MONTO TOTAL</t>
  </si>
  <si>
    <t>Debe coincidir con el formato 4C MONTO TOTAL</t>
  </si>
  <si>
    <t>DOCUMENTO 14.- FORMATO No. 1A</t>
  </si>
  <si>
    <t>INPC del mes ùltimo conocido</t>
  </si>
  <si>
    <r>
      <t>PRECIO EN $/m</t>
    </r>
    <r>
      <rPr>
        <b/>
        <vertAlign val="superscript"/>
        <sz val="10"/>
        <rFont val="Arial"/>
        <family val="2"/>
      </rPr>
      <t>3</t>
    </r>
  </si>
  <si>
    <t>SUBTOTAL</t>
  </si>
  <si>
    <t>PROYECCIÓN DE PAGO DE LAS TARIFAS MENSUALES</t>
  </si>
  <si>
    <t>Periodo de Operación</t>
  </si>
  <si>
    <t>Suma 6 + 7</t>
  </si>
  <si>
    <t>Suma de todos los Conceptos</t>
  </si>
  <si>
    <t>SISTEMA DE COGENERACIÓN DE ENERGÍA ELÉCTRICA</t>
  </si>
  <si>
    <t>**La Supervisión se considera como 3% del concepto 6</t>
  </si>
  <si>
    <t xml:space="preserve"> Tarifa por costos Fijos de Operación y Mantenimiento</t>
  </si>
  <si>
    <t>CT = T1 + T2 + (T3*Q)</t>
  </si>
  <si>
    <t xml:space="preserve">Pesos mexicanos sin IVA a precios de: </t>
  </si>
  <si>
    <t>DOCUMENTO 14.- FORMATO No. 3</t>
  </si>
  <si>
    <t>Construcción y equipamiento electromecánico de la PTAR EL AHOGADO</t>
  </si>
  <si>
    <t>PROYECTO EJECUTIVO de la PTAR EL AHOGADO</t>
  </si>
  <si>
    <t>DOCUMENTO 14 FORMATO No. 4</t>
  </si>
  <si>
    <t>No.</t>
  </si>
  <si>
    <t>MONTO DE APORTACIÓN DE LA EMPRESA CON CRÉDITO</t>
  </si>
  <si>
    <t>INTERESES MÁS COMISIONES</t>
  </si>
  <si>
    <t>d2</t>
  </si>
  <si>
    <t>AHORRO</t>
  </si>
  <si>
    <t>PORCENTAJE DE LA INVERSIÓN EN COGENERACIÓN CON RELACIÓN A LA APORTACIÓN TOTAL DE LA EMPRESA</t>
  </si>
  <si>
    <t>MONTO DE T1 QUE CORRESPONDE A COGENERACIÓN</t>
  </si>
  <si>
    <t>APORTACIÓN DE LA EMPRESA en CAPITAL DE RIESGO</t>
  </si>
  <si>
    <t>E)</t>
  </si>
  <si>
    <t>MONTO TOTAL</t>
  </si>
  <si>
    <t>MONTO TOTAL DE LA INVERSIÓN</t>
  </si>
  <si>
    <t xml:space="preserve">TOTAL  </t>
  </si>
  <si>
    <t>Tasa de Interés Real mínima = a 6% anual (0.00486755)</t>
  </si>
  <si>
    <t>Tasa Real no menor del 6% anual</t>
  </si>
  <si>
    <t>Costos de energía eléctrica de la parte fija , alumbrado, servicios generales y en su caso PLANTA de emergencia</t>
  </si>
  <si>
    <t xml:space="preserve">TOTALES </t>
  </si>
  <si>
    <t>COSTOS VARIABLES MENSUALES DE ENERGÍA ELÉCTRICA PARA LA PTAR</t>
  </si>
  <si>
    <t>Total de Kilowatt hora al mes para OPERACIÓN de la PTAR al 100% suministrado por CFE</t>
  </si>
  <si>
    <t>Costo ponderado por Kilowatt hora con CFE</t>
  </si>
  <si>
    <t>Costo ponderado  por kilowatt hora con COGENERACIÓN</t>
  </si>
  <si>
    <t>COSTOS DEL SISTEMA DE COGENERACIÓN DE ENERGÍA ELÉCTRICA</t>
  </si>
  <si>
    <t>Cantidad o número de Equipos en operación</t>
  </si>
  <si>
    <t>Potencia unitaria de producción en Kw /hora</t>
  </si>
  <si>
    <t xml:space="preserve">Total de Kilowatt hora al mes para OPERACIÓN de la PTAR </t>
  </si>
  <si>
    <t>Nombre y Firma del Representante Legal:</t>
  </si>
  <si>
    <t>PERIODO</t>
  </si>
  <si>
    <t>Para efectos de presentación de propuestas se considerará Q = 5,913,000 m3 por mes</t>
  </si>
  <si>
    <t>Tasa real de crédito anual (en caso de ser varios créditos, se deberá utilizar la tasa ponderada)</t>
  </si>
  <si>
    <t>T3*</t>
  </si>
  <si>
    <t>DOCUMENTO 14.- FORMATO No. 6</t>
  </si>
  <si>
    <t>RESUMEN DE COSTOS FIJOS MENSUALES DE OPERACIÓN Y MANTENIMIENTO</t>
  </si>
  <si>
    <t>COSTOS FIJOS DE OPERCIÓN Y MANTENIMIENTO</t>
  </si>
  <si>
    <t>PORCENTAJE DE PARTICIPACIÓN</t>
  </si>
  <si>
    <t xml:space="preserve">Costo del PROYECTO EJECUTIVO de la PLANTA </t>
  </si>
  <si>
    <t>Suma de los Costos Fijos de Operación y Mantenimiento</t>
  </si>
  <si>
    <t>DOCUMENTO 14.- FORMATO No. 6A</t>
  </si>
  <si>
    <t>.</t>
  </si>
  <si>
    <t>COSTOS FIJOS MENSUALES DE PERSONAL</t>
  </si>
  <si>
    <t>COSTOS FIJOS MENSUALES DE ANÁLISIS DE LABORATORIO</t>
  </si>
  <si>
    <t>DOCUMENTO 14.- FORMATO No. 6D</t>
  </si>
  <si>
    <t>DOCUMENTO 14.- FORMATO No. 6C</t>
  </si>
  <si>
    <t>DOCUMENTO 14.- FORMATO No. 6B</t>
  </si>
  <si>
    <t>COSTOS FIJOS MENSUALES DE MEDIOS Y RECURSOS MATERIALES</t>
  </si>
  <si>
    <t>Costo del Recurso</t>
  </si>
  <si>
    <t>Costo de la Refacción</t>
  </si>
  <si>
    <t>Costo del FIDEICOMISO DE ADMINISTRACIÓN durante el PERIODO DE OPERACIÓN</t>
  </si>
  <si>
    <t>CÁLCULO DEL CAPITAL DE RIESGO AL FINAL DEL PERIODO DE INVERSIÓN</t>
  </si>
  <si>
    <t xml:space="preserve">Construcción y equipamiento electromecánico de la PLANTA </t>
  </si>
  <si>
    <t>SUPERVISIÓN del SISTEMA DE COGENERACIÓN DE ENERGÍA ELÉCTRICA</t>
  </si>
  <si>
    <t xml:space="preserve"> Honorarios del FIDEICOMISO DE ADMINISTRACIÓN durante el PERIODO DE INVERSIÓN</t>
  </si>
  <si>
    <t>TOTAL DE COSTOS MENSUALES VARIABLES DE OPERACIÓN Y MANTENIMIENTO</t>
  </si>
  <si>
    <t>DOCUMENTO 14.- FORMATO No. 7A</t>
  </si>
  <si>
    <t>DOCUMENTO 14.- FORMATO No. 7</t>
  </si>
  <si>
    <t>DOCUMENTO 14.- FORMATO No. 7B</t>
  </si>
  <si>
    <t>INPC</t>
  </si>
  <si>
    <t>Aportación con CRÉDITO</t>
  </si>
  <si>
    <t>Suma de los costos variables de operación y mantenimiento más costos indirectos</t>
  </si>
  <si>
    <t>Suma de Costos Variables de operación y mantenimiento</t>
  </si>
  <si>
    <t>CEA</t>
  </si>
  <si>
    <t>B)</t>
  </si>
  <si>
    <t>C)</t>
  </si>
  <si>
    <t>Equipo</t>
  </si>
  <si>
    <t>Marca</t>
  </si>
  <si>
    <t>Cantidad</t>
  </si>
  <si>
    <t>Potencia unitaria</t>
  </si>
  <si>
    <t>Horas de trabajo por mes</t>
  </si>
  <si>
    <t>(A)</t>
  </si>
  <si>
    <t>(B)</t>
  </si>
  <si>
    <t>(C)</t>
  </si>
  <si>
    <t>(D)</t>
  </si>
  <si>
    <t>(E)</t>
  </si>
  <si>
    <t>(F)</t>
  </si>
  <si>
    <t>Categoría</t>
  </si>
  <si>
    <t>Horas de trabajo</t>
  </si>
  <si>
    <t>Importe mensual</t>
  </si>
  <si>
    <t>(suma de la 1 a 8)</t>
  </si>
  <si>
    <t>% de la suma de 1 a 8</t>
  </si>
  <si>
    <t>Suma de 9 + 10</t>
  </si>
  <si>
    <t>% de la suma  de 9 + 10</t>
  </si>
  <si>
    <t>Costos de análisis de laboratorio</t>
  </si>
  <si>
    <t>Parámetro</t>
  </si>
  <si>
    <t>Unidad</t>
  </si>
  <si>
    <t>Costo Unitario</t>
  </si>
  <si>
    <t>INTEGRACIÓN DE TARIFAS PARA CONTRAPRESTACIÓN TOTAL</t>
  </si>
  <si>
    <t>T1C</t>
  </si>
  <si>
    <t>T1R</t>
  </si>
  <si>
    <t>T1</t>
  </si>
  <si>
    <t>T2</t>
  </si>
  <si>
    <t>T3</t>
  </si>
  <si>
    <t>Honorarios del FIDEICOMISO DE ADMINISTRACIÓN durante EL PERIODO DE INVERSIÓN</t>
  </si>
  <si>
    <t>Debe coincidir con el formato 4B MONTO TOTAL</t>
  </si>
  <si>
    <t xml:space="preserve">Resultado del formato 3 </t>
  </si>
  <si>
    <t>Viene del formato 3</t>
  </si>
  <si>
    <t>RENDIMIENTO ACUMULADO</t>
  </si>
  <si>
    <t>SUMA DE INVERSIÓN + RENDIMIENTO</t>
  </si>
  <si>
    <t>Honorarios del FIDEICOMISO DE ADMINISTRACIÓN en inversión por apertura</t>
  </si>
  <si>
    <t>DOCUMENTO 14.- FORMATO No. 6A.1</t>
  </si>
  <si>
    <t>MONORRELLENO</t>
  </si>
  <si>
    <t>SUPERVISIÓN del proyecto ejecutivo, la construcción, el equipamiento y pruebas de las obras del PROYECTO*</t>
  </si>
  <si>
    <t>* La Supervisión se considera como 3% de los conceptos 1, 2, 3, 4 y 5</t>
  </si>
  <si>
    <t>Suma 1 + 2 + 3 + 4 + 5</t>
  </si>
  <si>
    <t>APORTACIÓN DE LA EMPRESA</t>
  </si>
  <si>
    <t xml:space="preserve">Plazo para amortizar el CRÉDITO </t>
  </si>
  <si>
    <t>APORTACIÓN DE LA EMPRESA en CRÉDITO</t>
  </si>
  <si>
    <t xml:space="preserve">      TOTAL DE INVERSIÓN CON RIESGO POR AMORTIZAR EN CAPITAL</t>
  </si>
  <si>
    <t>SUBTOTAL (A+B+C+D)</t>
  </si>
  <si>
    <t>APOYO MÁXIMO DE FONADÍN PERMITIDO</t>
  </si>
  <si>
    <t>TOTAL DE INVERSIÓN CON CRÉDITO MÁS INTERESES MÁS COMISIONES</t>
  </si>
  <si>
    <t>MONTO TOTAL DE LA INVERSIÓN (SUMA DE A + B +C + D + E + F)</t>
  </si>
  <si>
    <t xml:space="preserve">Comisiones del contrato de crédito </t>
  </si>
  <si>
    <t xml:space="preserve">Intereses </t>
  </si>
  <si>
    <t xml:space="preserve">Suma del rendimiento mensual </t>
  </si>
  <si>
    <t>F)</t>
  </si>
  <si>
    <t>RENDIMIENTOS DEL CAPITAL DE RIESGO EN EL PERIODO DE INVERSIÓN</t>
  </si>
  <si>
    <t xml:space="preserve">COSTO TOTAL </t>
  </si>
  <si>
    <t xml:space="preserve">Pesos mexicanos sin IVA a precios de </t>
  </si>
  <si>
    <t>COSTO DE LAS OBRAS SIN APOYO FONADIN</t>
  </si>
  <si>
    <t>*** El licitante en su PROPUESTA deberá considerar el 2% del COSTO DEL PROYECTO SIN APOYO FONADIN  . Esta cantidad será ajustada de acuerdo al valor que realmente pague la CEA</t>
  </si>
  <si>
    <t>D). COSTO DE LAS OBRAS SIN APOYO FONADIN (SUMA DE 7 A 10).</t>
  </si>
  <si>
    <t xml:space="preserve">Pesos mexicanos sin IVA a precios </t>
  </si>
  <si>
    <t>T1R POR AMORTIZAR EN EL PERIODO DE OPERACIÓN</t>
  </si>
  <si>
    <t>Tasa Interna de Rendimineto Real</t>
  </si>
  <si>
    <t>TARIFA T1C</t>
  </si>
  <si>
    <t>TARIFA T1R</t>
  </si>
  <si>
    <t>RESUMEN DE COSTOS FIJOS MENSUALES DE OPERACIÓN Y MANTENIMIENTO PLANTA Y % DE PARTICIPACIÓN DETALLE CON AHORRO POR COGENERACION DE ENERGIA ELECTRICA T2</t>
  </si>
  <si>
    <t>Mantenimiento preventivo y correctivo de la PLANTA</t>
  </si>
  <si>
    <t>AÑO</t>
  </si>
  <si>
    <t>MES</t>
  </si>
  <si>
    <t>APORTACIÓN DE LA EMPRESA (mínima en CAPITAL DE RIESGO)</t>
  </si>
  <si>
    <t>APORTACIÓN DE LA EMPRESA en CAPITAL DE RIESGO propuesto</t>
  </si>
  <si>
    <t>Inversión acumulada más comisiones e intereses con CRÉDITO</t>
  </si>
  <si>
    <t>Inversión total mensual con CRÉDITO</t>
  </si>
  <si>
    <t xml:space="preserve">Porcentaje aportado en crédito sobre los costos del FIDEICOMISO DE ADMINISTRACIÓN  </t>
  </si>
  <si>
    <t>APORTACIONES DE LA EMPRESA acumuladas</t>
  </si>
  <si>
    <t>PRUEBAS DE FUNCIONAMIENTO Y PRUEBAS DE CAPACIDAD</t>
  </si>
  <si>
    <t>SUPERVISIÓN DEL SISTEMA DE  COGENERACIÓN DE ENERGÍA ELÉCTRICA**</t>
  </si>
  <si>
    <t>Construcción y equipamiento electromecánico de la PLANTA</t>
  </si>
  <si>
    <t>Inversión acumulada con CRÉDITO</t>
  </si>
  <si>
    <t>Inversión acumulada  con CAPITAL DE RIESGO</t>
  </si>
  <si>
    <t xml:space="preserve">Inversión con CAPITAL DE RIESGO </t>
  </si>
  <si>
    <t>Inversión acumulada más rendimientos CAPITAL DE RIESGO</t>
  </si>
  <si>
    <t>Costos de la Carta de crédito,Seguros,Fianzas y coberturas de tasas de interés</t>
  </si>
  <si>
    <t>Costos de Comisiones e Intereses en el PERÍDO DE INVERSIÓN</t>
  </si>
  <si>
    <t>Costos del rendimiento de CAPITAL DE RIESGO en el PERÍODO DE INVERSIÓN</t>
  </si>
  <si>
    <t>Concepto</t>
  </si>
  <si>
    <t>(F) = (C ) x (D)</t>
  </si>
  <si>
    <t>M E S E S</t>
  </si>
  <si>
    <t>DOCUMENTO 14,- FORMATO No. 2</t>
  </si>
  <si>
    <t>Aportación con CAPITAL DE RIESGO</t>
  </si>
  <si>
    <t>CAPITAL MÍNIMO DE RIESGO A APORTAR</t>
  </si>
  <si>
    <t>Comisión Estatal del Agua de Jalisco</t>
  </si>
  <si>
    <r>
      <t>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/SEG</t>
    </r>
  </si>
  <si>
    <t>DOCUMENTO 14.- FORMATO DATOS</t>
  </si>
  <si>
    <t>BASE PARA LOS CÁLCULOS DE LOS FORMATOS FINANCIEROS</t>
  </si>
  <si>
    <t>Fecha de la presentación de la propuesta:</t>
  </si>
  <si>
    <t>Nombre de la Empresa:</t>
  </si>
  <si>
    <t>Licitación Pública Nacional:</t>
  </si>
  <si>
    <t>DOCUMENTO 14.- FORMATO 1</t>
  </si>
  <si>
    <t>RESUMEN DE LA PROPOSICIÓN DE TARIFAS PARA PAGOS MENSUALES DE CONTRAPRESTACIÓN TOTAL</t>
  </si>
  <si>
    <t>Monto propuesto por el Licitante en el Formato 4</t>
  </si>
  <si>
    <t xml:space="preserve">Costos de comisiones e intereses financieros en el PERÍODO DE INVERSIÓN </t>
  </si>
  <si>
    <t>Costos de la carta de crédito, seguros, fianzas y coberturas de tasas de interés</t>
  </si>
  <si>
    <t>Rendimientos del CAPITAL DE RIESGO en el PERIODO DE INVERSIÓN</t>
  </si>
  <si>
    <t>MONTO DE LAS APORTACIONES DE LA EMPRESA</t>
  </si>
  <si>
    <t>Costo del PROYECTO EJECUTIVO de la PLANTA</t>
  </si>
  <si>
    <t>DOCUMENTO 14.- FORMATO No. 4D</t>
  </si>
  <si>
    <t>CONSISTENCIA EN EL LLENADO DE FORMATOS FINANCIEROS</t>
  </si>
  <si>
    <t>Saldo Total de CAPITAL DE RIESGO</t>
  </si>
  <si>
    <t>Amortización a CAPITAL DE RIESGO</t>
  </si>
  <si>
    <t>Ahorro del SISTEMA DE COGENEREACIÓN DE ENERGÍA ELÉCTRICA</t>
  </si>
  <si>
    <t xml:space="preserve">Total </t>
  </si>
  <si>
    <t>Mes</t>
  </si>
  <si>
    <t>Costo UNITARIO ponderado  por kilowatt hora con COGENERACIÓN
(H)</t>
  </si>
  <si>
    <t>Clave de Identificación</t>
  </si>
  <si>
    <t>Costo mensual      =     (F) x (G)</t>
  </si>
  <si>
    <t>Suma de 5 + 6</t>
  </si>
  <si>
    <t>% de 7</t>
  </si>
  <si>
    <t>suma 7 + 8</t>
  </si>
  <si>
    <t>DOCUMENTO 14.- FORMATO No. 6E</t>
  </si>
  <si>
    <t>DOCUMENTO 14.- FORMATO No. 6F</t>
  </si>
  <si>
    <t>DOCUMENTO 14.- FORMATO No. 6G</t>
  </si>
  <si>
    <t xml:space="preserve">COSTO DEL PROYECTO </t>
  </si>
  <si>
    <t>Tasa Interna de rendimiento para el CAPITAL DE RIESGO</t>
  </si>
  <si>
    <t>Honorarios mensuales del FIDEICOMISO DE ADMINISTRACION en inversión</t>
  </si>
  <si>
    <t>Honorarios mensuales del FIDEICOMISO DE ADMINISTRACIÓN en operación</t>
  </si>
  <si>
    <t xml:space="preserve">Costo de SUPERVISIÓN </t>
  </si>
  <si>
    <t>Plazo Total del CONTRATO</t>
  </si>
  <si>
    <t>CONTRAPRESTACIÓN TOTAL</t>
  </si>
  <si>
    <t>%</t>
  </si>
  <si>
    <t>TASA DE INTERÉS PROPUESTA POR EL LICITANTE</t>
  </si>
  <si>
    <t>TASA DE INTERÉS REAL PROPUESTA POR EL LICITANTE</t>
  </si>
  <si>
    <t>DOCUMENTO 14.- FORMATO No. 5</t>
  </si>
  <si>
    <t>DOCUMENTO 14.- FORMATO No. 5A</t>
  </si>
  <si>
    <t>TASA INTERNA DE RENDIMIENTO</t>
  </si>
  <si>
    <t>TASA INTERNA DE RENDIEMIENTO REAL PROPUESTA POR EL LICITANTE</t>
  </si>
  <si>
    <t>DOCUMENTO 14.- FORMATO No. 5B</t>
  </si>
  <si>
    <t>T1C POR AMORTIZAR EN EL PERIODO DE OPERACIÓN</t>
  </si>
  <si>
    <t>T1C POR AMORTIZAR EN EL PERIODO DE INVERSIÓN</t>
  </si>
  <si>
    <t>Porcentaje de los costos del fideicomiso financiados con crédito:</t>
  </si>
  <si>
    <t>MONTO DE APORTACIÓN DE LA EMPRESA CON CAPITAL DE RIESGO</t>
  </si>
  <si>
    <t>DOCUMENTO 14.- FORMATO No. 5C</t>
  </si>
  <si>
    <t>Kilowatt hora al mes</t>
  </si>
  <si>
    <t>Promedio ponderado del costo UNITARIO kilowatt hora         (G)</t>
  </si>
  <si>
    <t xml:space="preserve">Costo UNITARIO kilowatt hora producido </t>
  </si>
  <si>
    <t>Costo UNITARIO ponderado por Kilowatt hora con CFE 
(C)</t>
  </si>
  <si>
    <t>Costo UNITARIO ponderado  por kilowatt hora con COGENERACIÓN
(H)</t>
  </si>
  <si>
    <t>COSTOS VARIABLES MENSUALES DE DISPOSICIÓN DE LODOS</t>
  </si>
  <si>
    <t>Costo del disposición 
(por mes)</t>
  </si>
  <si>
    <t>Clave de identificación</t>
  </si>
  <si>
    <t>Costo mensual        (F) x (G)</t>
  </si>
  <si>
    <t>DOCUMENTO 14.- FORMATO No. 6A.2</t>
  </si>
  <si>
    <t>SUBTOTAL (SUMA A+B+C+D+E)</t>
  </si>
  <si>
    <t>Nota: Se puede insertar renglones entre las filas 16 y 74, quedando bajo la responsabilidad del LICITANTE el copiar las fórmulas de la columna F en las filas insertadas</t>
  </si>
  <si>
    <t>Aportación del FONDO a precios de Enero 2008</t>
  </si>
  <si>
    <t>Porcentaje Máximo de apoyo del FONDO</t>
  </si>
  <si>
    <t>Usos y fuentes de financiamiento del COSTO DEL PROYECTO  con apoyo del FONDO</t>
  </si>
  <si>
    <t>Aportación máxima deL FONDO considerando lo anotado en el Formato No. 4</t>
  </si>
  <si>
    <t>Nota: Se puede insertar renglones entre las filas 16 y 70, quedando bajo la responsabilidad del LICITANTE el copiar las fórmulas de la columna F en las filas insertadas</t>
  </si>
  <si>
    <t>Nota: Se pueden insertar renglones entre las filas 16 y 62 quedando bajo responsabilidad del LICITANTE en que las formulación del formato no se altere en subtotales y totales de las actuales columnas E, F y G</t>
  </si>
  <si>
    <t>NOTA: Se pueden insertar filas entre los renglones 16 y 60, quedando el LICITANTE como responsable de que los subtotales por cada renglón insertado se sume al total general</t>
  </si>
  <si>
    <t>Suma de 1 a 4</t>
  </si>
  <si>
    <t>% de 5</t>
  </si>
  <si>
    <t>DOCUMENTO 14 FORMATO No. 4A</t>
  </si>
  <si>
    <t>Nombre y Firma del representante Legal:</t>
  </si>
  <si>
    <t xml:space="preserve">SUPERVISIÓN de: los PROYECTOS EJECUTIVOS, la construcción, el equipamiento y pruebas de las obras del PROYECTO </t>
  </si>
  <si>
    <t>DOCUMENTO 14.- FORMATO No. 7C</t>
  </si>
  <si>
    <t>DOCUMENTO 14.- FORMATO No. 7D</t>
  </si>
  <si>
    <t>DOCUMENTO 14.- FORMATO No. 6H</t>
  </si>
  <si>
    <t>Costos indirectos en porcentaje</t>
  </si>
  <si>
    <t>Total que se lleva al Formato 1</t>
  </si>
  <si>
    <t>Máximo permitido según Formato 3</t>
  </si>
  <si>
    <t>Diferencia</t>
  </si>
  <si>
    <t>LAS CIFRAS DE ESTA COLUMNA DEBEN SER IGUALES A LAS DE LA COLUMNA "C"</t>
  </si>
  <si>
    <t>Excedente o faltante sobre lo solicitado</t>
  </si>
  <si>
    <t>Tasa real de Rendimiento del CAPITAL DE RIESGO  mensual (única en todas sus porciones)</t>
  </si>
  <si>
    <t>Plazo por amortizar del CRÉDITO</t>
  </si>
  <si>
    <t>Monto inicial del CRÉDITO por amortizar en el PERIODO DE OPERACIÓN</t>
  </si>
  <si>
    <t>Pago Mensual nivelado</t>
  </si>
  <si>
    <t>Saldo total del CRÉDITO</t>
  </si>
  <si>
    <t>Amortización a capital del CRÉDITO</t>
  </si>
  <si>
    <t>Tasa Interna de Rendimiento</t>
  </si>
  <si>
    <t>Monto inicial de la Tasa interna de Rendimiento</t>
  </si>
  <si>
    <t>Pago mensual nivelado</t>
  </si>
  <si>
    <t>Resultados del formato 4B COSTO DEL PROYECTO con apoyo del FONDO</t>
  </si>
  <si>
    <t>Apoyo del FONDO solicitado</t>
  </si>
  <si>
    <t>Aportaciones de la empresa a conceptos con apoyo del FONDO</t>
  </si>
  <si>
    <t>Aportaciones de la empresa a conceptos sin apoyo del FONDO</t>
  </si>
  <si>
    <t>COSTO DEL PROYECTO CON APOYO DEL FONDO (SUMA 1 A 5)</t>
  </si>
  <si>
    <t>COSTO DEL PROYECTO SIN APOYO DEL FONDO  (SUMA 6 Y 7)</t>
  </si>
  <si>
    <t>COSTO DEL PROYECTO SIN APOYO DEL FONDO (SUMA DE 6 y 7).</t>
  </si>
  <si>
    <t>Aportación del FONDO no podrá exceder de</t>
  </si>
  <si>
    <t>Aportación solicitada al FONDO</t>
  </si>
  <si>
    <t>Suma de la APORTACIÓN DE LA EMPRESA + la aportación del FONDO del Formato 4</t>
  </si>
  <si>
    <t>RESUMEN DE COSTOS VARIABLES MENSUALES DE OPERACIÓN Y MANTENIMIENTO T3</t>
  </si>
  <si>
    <t>AHORRO FIJO PRODUCIDO POR LA COGENERACIÓN DE ENERGÍA ELÉCTRICA AL MES</t>
  </si>
  <si>
    <t>AHORRO VARIABLE PRODUCIDO POR LA COGENERACIÓN DE ENERGÍA ELÉCTRICA AL MES</t>
  </si>
  <si>
    <t>SUBTOTALES</t>
  </si>
  <si>
    <t>DOCUMENTO 14 FORMATO No. 4.B</t>
  </si>
  <si>
    <t xml:space="preserve">              MESES
TOTAL</t>
  </si>
  <si>
    <t xml:space="preserve">                       MESES
TOTAL</t>
  </si>
  <si>
    <t xml:space="preserve">DOCUMENTO 14,- FORMATO No. 4.B </t>
  </si>
  <si>
    <t xml:space="preserve">                  MESES
TOTAL</t>
  </si>
  <si>
    <t xml:space="preserve">DOCUMENTO 14,- FORMATO No. 4.C </t>
  </si>
  <si>
    <t>COSTOS VARIABLES DE USO DE REACTIVOS QUÍMICOS MENSUALES</t>
  </si>
  <si>
    <t>COSTOS VARIABLES MENSUALES DE MANTENIMIENTO PREVENTIVO Y CORRECTIVO</t>
  </si>
  <si>
    <t>DOCUMENTO 14.- FORMATO No. 7A.1</t>
  </si>
  <si>
    <t>Nota: Se pueden insertar renglones entre las filas 16 y 50 teniendo la responsabilidad el LICITANTE de copiar las fórmulas de la columna G en las filas insertadas</t>
  </si>
  <si>
    <t>NOTA: Se pueden insertar renglones entre el número 15 y 59 y se responsabilicen de que el total corresponda a la suma de todos los subtotales</t>
  </si>
  <si>
    <t>Nota: Se pueden insertar renglones entre las filas 16 y 67 teniendo la responsabilidad el LICITANTE de copiar las fórmulas de la columna E en las filas insertadas</t>
  </si>
  <si>
    <t>NOTA: Se pueden insertar los renglones que sean necesarios entre el número 16 y el número 62, haciéndose responsables los LICITANTES  de copiar las fórmulas de la columna H en los renglones insertados</t>
  </si>
  <si>
    <t>Reposición de equipo (costo de las reposiciones prorrateado mensualmente)</t>
  </si>
  <si>
    <t>Capacidad de Diseño PTAR AGUA PRIETA</t>
  </si>
  <si>
    <t>Construcción PTAR AGUA PRIETA</t>
  </si>
  <si>
    <t>Operación PTAR AGUA PRIETA</t>
  </si>
  <si>
    <t>* A la EMPRESA se le pagará el volúmen real Q de AGUA TRATADA medido a la salida de la PLANTA  AGUA PRIETA multiplicado por la tarifa T3.</t>
  </si>
  <si>
    <t>Costo del PROYECTO EJECUTIVO debe ser de máximo del 3% del Costo total de construcción y equipamiento electromecánico</t>
  </si>
  <si>
    <t>SISTEMA DE COGENERACIÓN DE ENERGÍA ELÉCTRICA FIJO (SIN APOYO DEL FONDO)</t>
  </si>
  <si>
    <t>SISTEMA DE COGENERACION DE ENERGIA ELECTRICA VARIABLE (SIN APOYO DEL FONDO)</t>
  </si>
  <si>
    <t>Aportación máxima del FONDO considerando el 49% del CONCEPTO</t>
  </si>
  <si>
    <t>Aportación máxima del FONDO considerando lo anotado en el Formato No. 4</t>
  </si>
  <si>
    <t>MONTO TOTAL DEL PROYECTO CON APOYO DEL FONDO</t>
  </si>
  <si>
    <t>Aportación máxima del FONDO en el mes considerando el 49% sobre el total de aportaciones en el supuesto de que todos los CONCEPTOS hubieren utilizado el 49%</t>
  </si>
  <si>
    <t>APORTACIONES SOLICITADAS AL FONDO TOTAL DEL FORMATO 4</t>
  </si>
  <si>
    <t>Diferencia no dispuesta del FONDO</t>
  </si>
  <si>
    <t>SUMA DE LAS APORTACIONES SOLICITADAS AL FONDO POR CONCEPTO AL MES de acuerdo a la PROPUESTA  por CONCEPTO</t>
  </si>
  <si>
    <t>APORTACIONES ACUMULADAS SOLICITADAS AL FONDO POR CONCEPTO según el punto anterior</t>
  </si>
  <si>
    <t>APORTACIONES MÁXIMAS AL FONDO ACUMULADAS AL 49% PAR Y PASU</t>
  </si>
  <si>
    <t>MÁXIMO APORTABLE POR EL FONDO (viene del Formato DATOS)</t>
  </si>
  <si>
    <t>APORTACIONES TOTALES ACUMULADAS AL PROYECTO CON APOYO DEL FONDO</t>
  </si>
  <si>
    <t>CONCEPTOS  DEL COSTO DEL PROYECTO CON APOYO DEL FONDO</t>
  </si>
  <si>
    <t>CONCEPTOS DEL COSTO DEL PROYECTO SIN APOYO DEL FONDO</t>
  </si>
  <si>
    <t>SUB TOTAL RESULTANTE DEL APOYO DEL FONDO</t>
  </si>
  <si>
    <t>EXCEDENTE O FALTANTE SOBRE EL MÁXIMO APOYO DEL FONDO</t>
  </si>
  <si>
    <t>COSTO DEL PROYECTO con apoyo del FONDO (SUMA DE 1 A 5 )</t>
  </si>
  <si>
    <t>Validación de las aportaciones en CAPITAL DE RIESGO y del FONDO</t>
  </si>
  <si>
    <t>COSTOS DEL PROYECTO sin apoyo del FONDO</t>
  </si>
  <si>
    <t>Resultado del formato 4A COSTO DEL PROYECTO con apoyo del FONDO</t>
  </si>
  <si>
    <t>Resultado del formato 4C COSTO DEL PROYECTO con apoyo del FONDO</t>
  </si>
</sst>
</file>

<file path=xl/styles.xml><?xml version="1.0" encoding="utf-8"?>
<styleSheet xmlns="http://schemas.openxmlformats.org/spreadsheetml/2006/main">
  <numFmts count="51">
    <numFmt numFmtId="5" formatCode="#,##0&quot;$&quot;;\-#,##0&quot;$&quot;"/>
    <numFmt numFmtId="6" formatCode="#,##0&quot;$&quot;;[Red]\-#,##0&quot;$&quot;"/>
    <numFmt numFmtId="7" formatCode="#,##0.00&quot;$&quot;;\-#,##0.00&quot;$&quot;"/>
    <numFmt numFmtId="8" formatCode="#,##0.00&quot;$&quot;;[Red]\-#,##0.00&quot;$&quot;"/>
    <numFmt numFmtId="42" formatCode="_-* #,##0&quot;$&quot;_-;\-* #,##0&quot;$&quot;_-;_-* &quot;-&quot;&quot;$&quot;_-;_-@_-"/>
    <numFmt numFmtId="41" formatCode="_-* #,##0_$_-;\-* #,##0_$_-;_-* &quot;-&quot;_$_-;_-@_-"/>
    <numFmt numFmtId="44" formatCode="_-* #,##0.00&quot;$&quot;_-;\-* #,##0.00&quot;$&quot;_-;_-* &quot;-&quot;??&quot;$&quot;_-;_-@_-"/>
    <numFmt numFmtId="43" formatCode="_-* #,##0.00_$_-;\-* #,##0.00_$_-;_-* &quot;-&quot;??_$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[Red]\(&quot;$&quot;#,##0\)"/>
    <numFmt numFmtId="181" formatCode="&quot;$&quot;#,##0.00_);[Red]\(&quot;$&quot;#,##0.00\)"/>
    <numFmt numFmtId="182" formatCode="_(* #,##0_);_(* \(#,##0\);_(* &quot;-&quot;_);_(@_)"/>
    <numFmt numFmtId="183" formatCode="_(* #,##0.00_);_(* \(#,##0.00\);_(* &quot;-&quot;??_);_(@_)"/>
    <numFmt numFmtId="184" formatCode="_(&quot;N$&quot;* #,##0_);_(&quot;N$&quot;* \(#,##0\);_(&quot;N$&quot;* &quot;-&quot;_);_(@_)"/>
    <numFmt numFmtId="185" formatCode="_(&quot;N$&quot;* #,##0.00_);_(&quot;N$&quot;* \(#,##0.00\);_(&quot;N$&quot;* &quot;-&quot;??_);_(@_)"/>
    <numFmt numFmtId="186" formatCode="_(* #,##0.00000000000000_);_(* \(#,##0.00000000000000\);_(* &quot;-&quot;??_);_(@_)"/>
    <numFmt numFmtId="187" formatCode="0.0%"/>
    <numFmt numFmtId="188" formatCode="0.0000000"/>
    <numFmt numFmtId="189" formatCode="0.00000000"/>
    <numFmt numFmtId="190" formatCode="0.00000"/>
    <numFmt numFmtId="191" formatCode="0.000000%"/>
    <numFmt numFmtId="192" formatCode="_(* #,##0_);_(* \(#,##0\);_(* &quot;-&quot;??_);_(@_)"/>
    <numFmt numFmtId="193" formatCode="#,##0;[Red]#,##0"/>
    <numFmt numFmtId="194" formatCode="_(* #,##0.0_);_(* \(#,##0.0\);_(* &quot;-&quot;??_);_(@_)"/>
    <numFmt numFmtId="195" formatCode="#,##0.000"/>
    <numFmt numFmtId="196" formatCode="0.0000%"/>
    <numFmt numFmtId="197" formatCode="#,##0.00000000"/>
    <numFmt numFmtId="198" formatCode="#,##0_ ;\-#,##0\ "/>
    <numFmt numFmtId="199" formatCode="dd/mm/yyyy;@"/>
    <numFmt numFmtId="200" formatCode="#,##0.0"/>
    <numFmt numFmtId="201" formatCode="0.000"/>
    <numFmt numFmtId="202" formatCode="[$-80A]dddd\,\ dd&quot; de &quot;mmmm&quot; de &quot;yyyy"/>
    <numFmt numFmtId="203" formatCode="_(* #,##0.000_);_(* \(#,##0.000\);_(* &quot;-&quot;??_);_(@_)"/>
    <numFmt numFmtId="204" formatCode="_(* #,##0.0000_);_(* \(#,##0.0000\);_(* &quot;-&quot;??_);_(@_)"/>
    <numFmt numFmtId="205" formatCode="_(* #,##0.00000_);_(* \(#,##0.00000\);_(* &quot;-&quot;??_);_(@_)"/>
    <numFmt numFmtId="206" formatCode="_(* #,##0.000000_);_(* \(#,##0.000000\);_(* &quot;-&quot;??_);_(@_)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9"/>
      <name val="Arial"/>
      <family val="2"/>
    </font>
    <font>
      <sz val="6"/>
      <name val="Arial"/>
      <family val="2"/>
    </font>
    <font>
      <b/>
      <sz val="9"/>
      <name val="Arial Narrow"/>
      <family val="2"/>
    </font>
    <font>
      <b/>
      <sz val="12"/>
      <name val="Arial Narrow"/>
      <family val="0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i/>
      <sz val="9"/>
      <name val="Arial Narrow"/>
      <family val="2"/>
    </font>
    <font>
      <sz val="12"/>
      <name val="Arial"/>
      <family val="2"/>
    </font>
    <font>
      <sz val="12"/>
      <name val="Arial Narrow"/>
      <family val="0"/>
    </font>
    <font>
      <sz val="6.5"/>
      <name val="Arial"/>
      <family val="2"/>
    </font>
    <font>
      <sz val="6.5"/>
      <name val="Arial Narrow"/>
      <family val="2"/>
    </font>
    <font>
      <b/>
      <sz val="6.5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 Narrow"/>
      <family val="0"/>
    </font>
    <font>
      <i/>
      <sz val="10"/>
      <name val="Arial Narrow"/>
      <family val="2"/>
    </font>
    <font>
      <b/>
      <vertAlign val="superscript"/>
      <sz val="10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8"/>
      <name val="Arial Narrow"/>
      <family val="2"/>
    </font>
    <font>
      <sz val="9"/>
      <color indexed="9"/>
      <name val="Arial"/>
      <family val="2"/>
    </font>
    <font>
      <sz val="14"/>
      <name val="Arial"/>
      <family val="2"/>
    </font>
    <font>
      <b/>
      <sz val="11"/>
      <color indexed="56"/>
      <name val="Arial"/>
      <family val="2"/>
    </font>
    <font>
      <sz val="10"/>
      <color indexed="2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sz val="8"/>
      <name val="Small Fonts"/>
      <family val="2"/>
    </font>
    <font>
      <sz val="8"/>
      <color indexed="9"/>
      <name val="Arial Narrow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medium"/>
      <bottom style="medium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double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 style="thin"/>
      <right style="thin"/>
      <top style="thin"/>
      <bottom style="double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double"/>
      <bottom style="hair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hair"/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double"/>
      <right style="thin"/>
      <top style="medium"/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hair"/>
      <bottom style="double"/>
    </border>
    <border>
      <left style="double"/>
      <right style="thin"/>
      <top style="hair"/>
      <bottom style="thin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double"/>
    </border>
    <border diagonalDown="1">
      <left style="thin"/>
      <right style="thin"/>
      <top style="thin"/>
      <bottom style="thin"/>
      <diagonal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8" fillId="4" borderId="0" applyNumberFormat="0" applyBorder="0" applyAlignment="0" applyProtection="0"/>
    <xf numFmtId="0" fontId="49" fillId="16" borderId="1" applyNumberFormat="0" applyAlignment="0" applyProtection="0"/>
    <xf numFmtId="0" fontId="50" fillId="17" borderId="2" applyNumberFormat="0" applyAlignment="0" applyProtection="0"/>
    <xf numFmtId="0" fontId="51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21" borderId="0" applyNumberFormat="0" applyBorder="0" applyAlignment="0" applyProtection="0"/>
    <xf numFmtId="0" fontId="52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54" fillId="16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0" fillId="0" borderId="8" applyNumberFormat="0" applyFill="0" applyAlignment="0" applyProtection="0"/>
    <xf numFmtId="0" fontId="57" fillId="0" borderId="9" applyNumberFormat="0" applyFill="0" applyAlignment="0" applyProtection="0"/>
  </cellStyleXfs>
  <cellXfs count="1223">
    <xf numFmtId="0" fontId="0" fillId="0" borderId="0" xfId="0" applyAlignment="1">
      <alignment/>
    </xf>
    <xf numFmtId="0" fontId="0" fillId="0" borderId="0" xfId="54">
      <alignment/>
      <protection/>
    </xf>
    <xf numFmtId="0" fontId="0" fillId="0" borderId="10" xfId="54" applyBorder="1" applyAlignment="1">
      <alignment/>
      <protection/>
    </xf>
    <xf numFmtId="0" fontId="0" fillId="0" borderId="0" xfId="54" applyAlignment="1">
      <alignment horizontal="centerContinuous"/>
      <protection/>
    </xf>
    <xf numFmtId="0" fontId="0" fillId="0" borderId="0" xfId="54" applyBorder="1">
      <alignment/>
      <protection/>
    </xf>
    <xf numFmtId="0" fontId="0" fillId="0" borderId="0" xfId="54" applyBorder="1" applyAlignment="1">
      <alignment horizontal="centerContinuous"/>
      <protection/>
    </xf>
    <xf numFmtId="0" fontId="16" fillId="0" borderId="11" xfId="54" applyFont="1" applyBorder="1" applyAlignment="1">
      <alignment horizontal="centerContinuous"/>
      <protection/>
    </xf>
    <xf numFmtId="0" fontId="0" fillId="0" borderId="0" xfId="54" applyFont="1" applyBorder="1" applyAlignment="1">
      <alignment horizontal="center"/>
      <protection/>
    </xf>
    <xf numFmtId="0" fontId="14" fillId="0" borderId="12" xfId="54" applyFont="1" applyBorder="1" applyAlignment="1">
      <alignment horizontal="center"/>
      <protection/>
    </xf>
    <xf numFmtId="0" fontId="14" fillId="0" borderId="12" xfId="54" applyFont="1" applyBorder="1" applyAlignment="1">
      <alignment horizontal="centerContinuous"/>
      <protection/>
    </xf>
    <xf numFmtId="0" fontId="4" fillId="0" borderId="13" xfId="54" applyFont="1" applyBorder="1" applyAlignment="1">
      <alignment horizontal="centerContinuous" vertical="center"/>
      <protection/>
    </xf>
    <xf numFmtId="0" fontId="24" fillId="0" borderId="14" xfId="54" applyFont="1" applyBorder="1" applyAlignment="1">
      <alignment horizontal="centerContinuous" vertical="center"/>
      <protection/>
    </xf>
    <xf numFmtId="0" fontId="14" fillId="0" borderId="0" xfId="54" applyFont="1" applyBorder="1" applyAlignment="1">
      <alignment horizontal="centerContinuous"/>
      <protection/>
    </xf>
    <xf numFmtId="0" fontId="16" fillId="0" borderId="15" xfId="54" applyFont="1" applyBorder="1" applyAlignment="1">
      <alignment horizontal="centerContinuous"/>
      <protection/>
    </xf>
    <xf numFmtId="0" fontId="16" fillId="0" borderId="16" xfId="54" applyFont="1" applyBorder="1" applyAlignment="1">
      <alignment horizontal="center"/>
      <protection/>
    </xf>
    <xf numFmtId="0" fontId="16" fillId="0" borderId="16" xfId="54" applyFont="1" applyBorder="1" applyAlignment="1">
      <alignment horizontal="centerContinuous"/>
      <protection/>
    </xf>
    <xf numFmtId="0" fontId="14" fillId="0" borderId="0" xfId="54" applyFont="1" applyBorder="1" applyAlignment="1">
      <alignment horizontal="left"/>
      <protection/>
    </xf>
    <xf numFmtId="0" fontId="15" fillId="0" borderId="12" xfId="54" applyFont="1" applyBorder="1" applyAlignment="1">
      <alignment horizontal="left"/>
      <protection/>
    </xf>
    <xf numFmtId="0" fontId="19" fillId="0" borderId="12" xfId="54" applyFont="1" applyBorder="1" applyAlignment="1">
      <alignment horizontal="centerContinuous"/>
      <protection/>
    </xf>
    <xf numFmtId="0" fontId="15" fillId="0" borderId="11" xfId="54" applyFont="1" applyBorder="1" applyAlignment="1">
      <alignment horizontal="centerContinuous"/>
      <protection/>
    </xf>
    <xf numFmtId="0" fontId="15" fillId="0" borderId="0" xfId="54" applyFont="1" applyBorder="1" applyAlignment="1">
      <alignment horizontal="centerContinuous"/>
      <protection/>
    </xf>
    <xf numFmtId="0" fontId="19" fillId="0" borderId="0" xfId="54" applyFont="1" applyBorder="1" applyAlignment="1">
      <alignment horizontal="centerContinuous"/>
      <protection/>
    </xf>
    <xf numFmtId="0" fontId="15" fillId="0" borderId="17" xfId="54" applyFont="1" applyBorder="1" applyAlignment="1">
      <alignment horizontal="left"/>
      <protection/>
    </xf>
    <xf numFmtId="0" fontId="16" fillId="0" borderId="16" xfId="54" applyFont="1" applyBorder="1" applyAlignment="1">
      <alignment horizontal="centerContinuous" vertical="justify"/>
      <protection/>
    </xf>
    <xf numFmtId="0" fontId="14" fillId="0" borderId="18" xfId="0" applyFont="1" applyBorder="1" applyAlignment="1">
      <alignment vertical="center" wrapText="1"/>
    </xf>
    <xf numFmtId="0" fontId="0" fillId="0" borderId="0" xfId="0" applyFont="1" applyBorder="1" applyAlignment="1">
      <alignment vertical="top" wrapText="1"/>
    </xf>
    <xf numFmtId="183" fontId="14" fillId="0" borderId="15" xfId="48" applyFont="1" applyBorder="1" applyAlignment="1">
      <alignment horizontal="centerContinuous" wrapText="1"/>
    </xf>
    <xf numFmtId="183" fontId="14" fillId="0" borderId="19" xfId="48" applyFont="1" applyBorder="1" applyAlignment="1">
      <alignment horizontal="centerContinuous" wrapText="1"/>
    </xf>
    <xf numFmtId="0" fontId="14" fillId="0" borderId="20" xfId="54" applyFont="1" applyBorder="1" applyAlignment="1">
      <alignment horizontal="centerContinuous"/>
      <protection/>
    </xf>
    <xf numFmtId="0" fontId="14" fillId="0" borderId="11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0" fillId="0" borderId="21" xfId="54" applyFill="1" applyBorder="1" applyAlignment="1" applyProtection="1">
      <alignment vertical="top"/>
      <protection locked="0"/>
    </xf>
    <xf numFmtId="183" fontId="7" fillId="0" borderId="22" xfId="48" applyFont="1" applyFill="1" applyBorder="1" applyAlignment="1" applyProtection="1">
      <alignment vertical="center"/>
      <protection/>
    </xf>
    <xf numFmtId="183" fontId="7" fillId="0" borderId="23" xfId="48" applyFont="1" applyFill="1" applyBorder="1" applyAlignment="1" applyProtection="1">
      <alignment vertical="center"/>
      <protection/>
    </xf>
    <xf numFmtId="0" fontId="30" fillId="0" borderId="0" xfId="0" applyFont="1" applyAlignment="1">
      <alignment horizontal="justify"/>
    </xf>
    <xf numFmtId="183" fontId="19" fillId="0" borderId="16" xfId="48" applyFont="1" applyBorder="1" applyAlignment="1">
      <alignment horizontal="right"/>
    </xf>
    <xf numFmtId="183" fontId="19" fillId="0" borderId="20" xfId="48" applyFont="1" applyBorder="1" applyAlignment="1">
      <alignment horizontal="center" vertical="center" wrapText="1"/>
    </xf>
    <xf numFmtId="183" fontId="19" fillId="0" borderId="15" xfId="48" applyFont="1" applyBorder="1" applyAlignment="1">
      <alignment horizontal="right"/>
    </xf>
    <xf numFmtId="0" fontId="14" fillId="0" borderId="23" xfId="0" applyFont="1" applyFill="1" applyBorder="1" applyAlignment="1" applyProtection="1">
      <alignment horizontal="left"/>
      <protection hidden="1"/>
    </xf>
    <xf numFmtId="0" fontId="14" fillId="0" borderId="24" xfId="0" applyFont="1" applyFill="1" applyBorder="1" applyAlignment="1" applyProtection="1">
      <alignment horizontal="left"/>
      <protection hidden="1"/>
    </xf>
    <xf numFmtId="0" fontId="14" fillId="0" borderId="25" xfId="0" applyFont="1" applyFill="1" applyBorder="1" applyAlignment="1" applyProtection="1">
      <alignment horizontal="left"/>
      <protection hidden="1"/>
    </xf>
    <xf numFmtId="0" fontId="14" fillId="0" borderId="0" xfId="0" applyFont="1" applyBorder="1" applyAlignment="1" applyProtection="1">
      <alignment horizontal="center"/>
      <protection hidden="1"/>
    </xf>
    <xf numFmtId="0" fontId="14" fillId="0" borderId="26" xfId="0" applyFont="1" applyFill="1" applyBorder="1" applyAlignment="1" applyProtection="1">
      <alignment horizontal="left"/>
      <protection hidden="1"/>
    </xf>
    <xf numFmtId="0" fontId="14" fillId="0" borderId="0" xfId="0" applyFont="1" applyFill="1" applyBorder="1" applyAlignment="1" applyProtection="1">
      <alignment horizontal="left"/>
      <protection hidden="1"/>
    </xf>
    <xf numFmtId="0" fontId="14" fillId="0" borderId="27" xfId="0" applyFont="1" applyFill="1" applyBorder="1" applyAlignment="1" applyProtection="1">
      <alignment horizontal="center"/>
      <protection hidden="1"/>
    </xf>
    <xf numFmtId="4" fontId="14" fillId="0" borderId="28" xfId="0" applyNumberFormat="1" applyFont="1" applyFill="1" applyBorder="1" applyAlignment="1" applyProtection="1">
      <alignment horizontal="center"/>
      <protection hidden="1"/>
    </xf>
    <xf numFmtId="9" fontId="0" fillId="0" borderId="29" xfId="56" applyFont="1" applyFill="1" applyBorder="1" applyAlignment="1" applyProtection="1">
      <alignment horizontal="center"/>
      <protection hidden="1"/>
    </xf>
    <xf numFmtId="0" fontId="14" fillId="0" borderId="0" xfId="0" applyFont="1" applyFill="1" applyBorder="1" applyAlignment="1" applyProtection="1">
      <alignment horizontal="center"/>
      <protection hidden="1"/>
    </xf>
    <xf numFmtId="4" fontId="14" fillId="0" borderId="0" xfId="0" applyNumberFormat="1" applyFont="1" applyFill="1" applyBorder="1" applyAlignment="1" applyProtection="1">
      <alignment horizontal="center"/>
      <protection hidden="1"/>
    </xf>
    <xf numFmtId="0" fontId="14" fillId="0" borderId="23" xfId="0" applyFont="1" applyFill="1" applyBorder="1" applyAlignment="1" applyProtection="1">
      <alignment horizontal="left" wrapText="1"/>
      <protection hidden="1"/>
    </xf>
    <xf numFmtId="4" fontId="14" fillId="0" borderId="29" xfId="0" applyNumberFormat="1" applyFont="1" applyFill="1" applyBorder="1" applyAlignment="1" applyProtection="1">
      <alignment horizontal="center"/>
      <protection hidden="1"/>
    </xf>
    <xf numFmtId="0" fontId="14" fillId="0" borderId="24" xfId="0" applyFont="1" applyFill="1" applyBorder="1" applyAlignment="1" applyProtection="1">
      <alignment horizontal="left" wrapText="1"/>
      <protection hidden="1"/>
    </xf>
    <xf numFmtId="0" fontId="7" fillId="0" borderId="30" xfId="54" applyFont="1" applyBorder="1" applyAlignment="1">
      <alignment horizontal="left"/>
      <protection/>
    </xf>
    <xf numFmtId="3" fontId="0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54" applyFont="1" applyAlignment="1">
      <alignment horizontal="left"/>
      <protection/>
    </xf>
    <xf numFmtId="0" fontId="5" fillId="24" borderId="0" xfId="53" applyFont="1" applyFill="1">
      <alignment/>
      <protection/>
    </xf>
    <xf numFmtId="183" fontId="7" fillId="0" borderId="31" xfId="48" applyFont="1" applyFill="1" applyBorder="1" applyAlignment="1" applyProtection="1">
      <alignment vertical="center"/>
      <protection/>
    </xf>
    <xf numFmtId="183" fontId="7" fillId="0" borderId="32" xfId="48" applyFont="1" applyFill="1" applyBorder="1" applyAlignment="1" applyProtection="1">
      <alignment horizontal="left" vertical="center" wrapText="1"/>
      <protection/>
    </xf>
    <xf numFmtId="0" fontId="0" fillId="0" borderId="14" xfId="54" applyFill="1" applyBorder="1" applyAlignment="1" applyProtection="1">
      <alignment vertical="top"/>
      <protection locked="0"/>
    </xf>
    <xf numFmtId="0" fontId="14" fillId="0" borderId="27" xfId="0" applyFont="1" applyFill="1" applyBorder="1" applyAlignment="1" applyProtection="1">
      <alignment horizontal="left"/>
      <protection hidden="1"/>
    </xf>
    <xf numFmtId="0" fontId="14" fillId="0" borderId="33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14" fillId="0" borderId="0" xfId="0" applyFont="1" applyFill="1" applyBorder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33" xfId="0" applyFont="1" applyBorder="1" applyAlignment="1" applyProtection="1">
      <alignment/>
      <protection hidden="1"/>
    </xf>
    <xf numFmtId="0" fontId="14" fillId="0" borderId="32" xfId="0" applyFont="1" applyFill="1" applyBorder="1" applyAlignment="1" applyProtection="1">
      <alignment horizontal="center"/>
      <protection hidden="1"/>
    </xf>
    <xf numFmtId="3" fontId="0" fillId="0" borderId="29" xfId="0" applyNumberFormat="1" applyFont="1" applyFill="1" applyBorder="1" applyAlignment="1" applyProtection="1">
      <alignment horizontal="center"/>
      <protection hidden="1"/>
    </xf>
    <xf numFmtId="0" fontId="0" fillId="0" borderId="27" xfId="0" applyFont="1" applyBorder="1" applyAlignment="1" applyProtection="1">
      <alignment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3" fontId="0" fillId="0" borderId="28" xfId="0" applyNumberFormat="1" applyFont="1" applyFill="1" applyBorder="1" applyAlignment="1" applyProtection="1">
      <alignment horizontal="center"/>
      <protection hidden="1"/>
    </xf>
    <xf numFmtId="0" fontId="14" fillId="0" borderId="33" xfId="0" applyFont="1" applyBorder="1" applyAlignment="1" applyProtection="1">
      <alignment horizontal="center" wrapText="1"/>
      <protection hidden="1"/>
    </xf>
    <xf numFmtId="0" fontId="14" fillId="0" borderId="32" xfId="0" applyFont="1" applyBorder="1" applyAlignment="1" applyProtection="1">
      <alignment horizontal="center" wrapText="1"/>
      <protection hidden="1"/>
    </xf>
    <xf numFmtId="4" fontId="0" fillId="0" borderId="29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 wrapText="1"/>
      <protection hidden="1"/>
    </xf>
    <xf numFmtId="2" fontId="14" fillId="0" borderId="32" xfId="0" applyNumberFormat="1" applyFont="1" applyFill="1" applyBorder="1" applyAlignment="1" applyProtection="1">
      <alignment horizontal="center" wrapText="1"/>
      <protection hidden="1"/>
    </xf>
    <xf numFmtId="2" fontId="14" fillId="0" borderId="29" xfId="0" applyNumberFormat="1" applyFont="1" applyFill="1" applyBorder="1" applyAlignment="1" applyProtection="1">
      <alignment horizontal="center" wrapText="1"/>
      <protection hidden="1"/>
    </xf>
    <xf numFmtId="0" fontId="14" fillId="0" borderId="24" xfId="0" applyFont="1" applyBorder="1" applyAlignment="1" applyProtection="1">
      <alignment horizontal="left" wrapText="1"/>
      <protection hidden="1"/>
    </xf>
    <xf numFmtId="187" fontId="0" fillId="0" borderId="29" xfId="0" applyNumberFormat="1" applyFont="1" applyFill="1" applyBorder="1" applyAlignment="1" applyProtection="1">
      <alignment horizontal="center"/>
      <protection hidden="1"/>
    </xf>
    <xf numFmtId="3" fontId="0" fillId="0" borderId="29" xfId="50" applyNumberFormat="1" applyFont="1" applyFill="1" applyBorder="1" applyAlignment="1" applyProtection="1">
      <alignment horizontal="center"/>
      <protection hidden="1"/>
    </xf>
    <xf numFmtId="195" fontId="0" fillId="0" borderId="28" xfId="50" applyNumberFormat="1" applyFont="1" applyBorder="1" applyAlignment="1" applyProtection="1">
      <alignment/>
      <protection hidden="1"/>
    </xf>
    <xf numFmtId="0" fontId="27" fillId="0" borderId="0" xfId="0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0" fontId="27" fillId="0" borderId="0" xfId="0" applyFont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196" fontId="15" fillId="0" borderId="34" xfId="56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19" fillId="0" borderId="0" xfId="0" applyFont="1" applyAlignment="1" applyProtection="1">
      <alignment/>
      <protection hidden="1"/>
    </xf>
    <xf numFmtId="0" fontId="19" fillId="0" borderId="0" xfId="0" applyFont="1" applyBorder="1" applyAlignment="1" applyProtection="1">
      <alignment/>
      <protection hidden="1"/>
    </xf>
    <xf numFmtId="0" fontId="15" fillId="0" borderId="0" xfId="0" applyFont="1" applyAlignment="1" applyProtection="1">
      <alignment horizontal="right"/>
      <protection hidden="1"/>
    </xf>
    <xf numFmtId="0" fontId="19" fillId="0" borderId="0" xfId="0" applyFont="1" applyAlignment="1" applyProtection="1">
      <alignment horizontal="right"/>
      <protection hidden="1"/>
    </xf>
    <xf numFmtId="0" fontId="0" fillId="8" borderId="35" xfId="0" applyFill="1" applyBorder="1" applyAlignment="1" applyProtection="1">
      <alignment/>
      <protection locked="0"/>
    </xf>
    <xf numFmtId="4" fontId="0" fillId="8" borderId="35" xfId="0" applyNumberFormat="1" applyFill="1" applyBorder="1" applyAlignment="1" applyProtection="1">
      <alignment/>
      <protection locked="0"/>
    </xf>
    <xf numFmtId="0" fontId="0" fillId="8" borderId="34" xfId="0" applyFill="1" applyBorder="1" applyAlignment="1" applyProtection="1">
      <alignment/>
      <protection locked="0"/>
    </xf>
    <xf numFmtId="4" fontId="0" fillId="8" borderId="34" xfId="0" applyNumberFormat="1" applyFill="1" applyBorder="1" applyAlignment="1" applyProtection="1">
      <alignment/>
      <protection locked="0"/>
    </xf>
    <xf numFmtId="0" fontId="0" fillId="8" borderId="34" xfId="0" applyFont="1" applyFill="1" applyBorder="1" applyAlignment="1" applyProtection="1">
      <alignment/>
      <protection locked="0"/>
    </xf>
    <xf numFmtId="183" fontId="0" fillId="8" borderId="34" xfId="48" applyFont="1" applyFill="1" applyBorder="1" applyAlignment="1" applyProtection="1">
      <alignment/>
      <protection locked="0"/>
    </xf>
    <xf numFmtId="2" fontId="0" fillId="8" borderId="34" xfId="0" applyNumberFormat="1" applyFill="1" applyBorder="1" applyAlignment="1" applyProtection="1">
      <alignment/>
      <protection locked="0"/>
    </xf>
    <xf numFmtId="190" fontId="0" fillId="8" borderId="34" xfId="0" applyNumberFormat="1" applyFill="1" applyBorder="1" applyAlignment="1" applyProtection="1">
      <alignment/>
      <protection locked="0"/>
    </xf>
    <xf numFmtId="0" fontId="0" fillId="8" borderId="36" xfId="0" applyFill="1" applyBorder="1" applyAlignment="1" applyProtection="1">
      <alignment/>
      <protection locked="0"/>
    </xf>
    <xf numFmtId="193" fontId="0" fillId="8" borderId="34" xfId="54" applyNumberFormat="1" applyFont="1" applyFill="1" applyBorder="1" applyAlignment="1" applyProtection="1">
      <alignment horizontal="right" vertical="center"/>
      <protection locked="0"/>
    </xf>
    <xf numFmtId="192" fontId="19" fillId="8" borderId="37" xfId="48" applyNumberFormat="1" applyFont="1" applyFill="1" applyBorder="1" applyAlignment="1" applyProtection="1">
      <alignment horizontal="center" vertical="center"/>
      <protection locked="0"/>
    </xf>
    <xf numFmtId="192" fontId="19" fillId="8" borderId="38" xfId="48" applyNumberFormat="1" applyFont="1" applyFill="1" applyBorder="1" applyAlignment="1" applyProtection="1">
      <alignment horizontal="center" vertical="center"/>
      <protection locked="0"/>
    </xf>
    <xf numFmtId="192" fontId="19" fillId="8" borderId="37" xfId="48" applyNumberFormat="1" applyFont="1" applyFill="1" applyBorder="1" applyAlignment="1" applyProtection="1">
      <alignment/>
      <protection locked="0"/>
    </xf>
    <xf numFmtId="192" fontId="19" fillId="8" borderId="38" xfId="48" applyNumberFormat="1" applyFont="1" applyFill="1" applyBorder="1" applyAlignment="1" applyProtection="1">
      <alignment/>
      <protection locked="0"/>
    </xf>
    <xf numFmtId="192" fontId="19" fillId="8" borderId="38" xfId="48" applyNumberFormat="1" applyFont="1" applyFill="1" applyBorder="1" applyAlignment="1" applyProtection="1">
      <alignment horizontal="center"/>
      <protection locked="0"/>
    </xf>
    <xf numFmtId="192" fontId="19" fillId="8" borderId="20" xfId="48" applyNumberFormat="1" applyFont="1" applyFill="1" applyBorder="1" applyAlignment="1" applyProtection="1">
      <alignment horizontal="right" vertical="center"/>
      <protection locked="0"/>
    </xf>
    <xf numFmtId="9" fontId="14" fillId="8" borderId="33" xfId="0" applyNumberFormat="1" applyFont="1" applyFill="1" applyBorder="1" applyAlignment="1" applyProtection="1">
      <alignment horizontal="center" vertical="center"/>
      <protection locked="0"/>
    </xf>
    <xf numFmtId="10" fontId="14" fillId="8" borderId="0" xfId="0" applyNumberFormat="1" applyFont="1" applyFill="1" applyBorder="1" applyAlignment="1" applyProtection="1">
      <alignment horizontal="center" vertical="center"/>
      <protection locked="0"/>
    </xf>
    <xf numFmtId="0" fontId="14" fillId="8" borderId="0" xfId="0" applyFont="1" applyFill="1" applyBorder="1" applyAlignment="1" applyProtection="1">
      <alignment horizontal="center" vertical="center"/>
      <protection locked="0"/>
    </xf>
    <xf numFmtId="10" fontId="14" fillId="8" borderId="27" xfId="0" applyNumberFormat="1" applyFont="1" applyFill="1" applyBorder="1" applyAlignment="1" applyProtection="1">
      <alignment horizontal="center" vertical="center"/>
      <protection locked="0"/>
    </xf>
    <xf numFmtId="9" fontId="20" fillId="8" borderId="39" xfId="54" applyNumberFormat="1" applyFont="1" applyFill="1" applyBorder="1" applyAlignment="1" applyProtection="1">
      <alignment horizontal="center" vertical="center"/>
      <protection locked="0"/>
    </xf>
    <xf numFmtId="49" fontId="14" fillId="0" borderId="33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33" xfId="0" applyFont="1" applyFill="1" applyBorder="1" applyAlignment="1" applyProtection="1">
      <alignment horizontal="center" vertical="center"/>
      <protection hidden="1"/>
    </xf>
    <xf numFmtId="14" fontId="14" fillId="0" borderId="0" xfId="0" applyNumberFormat="1" applyFont="1" applyFill="1" applyBorder="1" applyAlignment="1" applyProtection="1">
      <alignment horizontal="left"/>
      <protection hidden="1"/>
    </xf>
    <xf numFmtId="199" fontId="33" fillId="0" borderId="0" xfId="0" applyNumberFormat="1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 vertical="center"/>
      <protection hidden="1"/>
    </xf>
    <xf numFmtId="183" fontId="0" fillId="8" borderId="34" xfId="48" applyFill="1" applyBorder="1" applyAlignment="1" applyProtection="1">
      <alignment/>
      <protection locked="0"/>
    </xf>
    <xf numFmtId="192" fontId="0" fillId="8" borderId="35" xfId="48" applyNumberFormat="1" applyFont="1" applyFill="1" applyBorder="1" applyAlignment="1" applyProtection="1">
      <alignment/>
      <protection locked="0"/>
    </xf>
    <xf numFmtId="192" fontId="0" fillId="8" borderId="34" xfId="48" applyNumberFormat="1" applyFont="1" applyFill="1" applyBorder="1" applyAlignment="1" applyProtection="1">
      <alignment/>
      <protection locked="0"/>
    </xf>
    <xf numFmtId="192" fontId="0" fillId="8" borderId="36" xfId="48" applyNumberFormat="1" applyFont="1" applyFill="1" applyBorder="1" applyAlignment="1" applyProtection="1">
      <alignment/>
      <protection locked="0"/>
    </xf>
    <xf numFmtId="0" fontId="0" fillId="8" borderId="34" xfId="0" applyFill="1" applyBorder="1" applyAlignment="1" applyProtection="1">
      <alignment horizontal="center"/>
      <protection locked="0"/>
    </xf>
    <xf numFmtId="0" fontId="0" fillId="8" borderId="34" xfId="0" applyFont="1" applyFill="1" applyBorder="1" applyAlignment="1" applyProtection="1">
      <alignment horizontal="center"/>
      <protection locked="0"/>
    </xf>
    <xf numFmtId="192" fontId="0" fillId="8" borderId="34" xfId="48" applyNumberFormat="1" applyFill="1" applyBorder="1" applyAlignment="1" applyProtection="1">
      <alignment/>
      <protection locked="0"/>
    </xf>
    <xf numFmtId="192" fontId="0" fillId="8" borderId="34" xfId="48" applyNumberFormat="1" applyFont="1" applyFill="1" applyBorder="1" applyAlignment="1" applyProtection="1">
      <alignment horizontal="center"/>
      <protection locked="0"/>
    </xf>
    <xf numFmtId="10" fontId="20" fillId="8" borderId="15" xfId="54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/>
      <protection hidden="1"/>
    </xf>
    <xf numFmtId="0" fontId="14" fillId="0" borderId="33" xfId="0" applyFont="1" applyFill="1" applyBorder="1" applyAlignment="1" applyProtection="1">
      <alignment horizontal="left"/>
      <protection hidden="1"/>
    </xf>
    <xf numFmtId="0" fontId="19" fillId="0" borderId="34" xfId="54" applyFont="1" applyBorder="1" applyAlignment="1" applyProtection="1">
      <alignment horizontal="center" vertical="center"/>
      <protection hidden="1"/>
    </xf>
    <xf numFmtId="0" fontId="14" fillId="0" borderId="32" xfId="0" applyFont="1" applyFill="1" applyBorder="1" applyAlignment="1" applyProtection="1">
      <alignment horizontal="left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8" fillId="0" borderId="0" xfId="54" applyFont="1" applyBorder="1" applyAlignment="1" applyProtection="1">
      <alignment/>
      <protection hidden="1"/>
    </xf>
    <xf numFmtId="183" fontId="0" fillId="0" borderId="0" xfId="48" applyFont="1" applyFill="1" applyBorder="1" applyAlignment="1" applyProtection="1">
      <alignment vertical="center"/>
      <protection hidden="1"/>
    </xf>
    <xf numFmtId="0" fontId="0" fillId="0" borderId="0" xfId="54" applyFont="1" applyProtection="1">
      <alignment/>
      <protection hidden="1"/>
    </xf>
    <xf numFmtId="0" fontId="0" fillId="0" borderId="0" xfId="54" applyFont="1" applyBorder="1" applyProtection="1">
      <alignment/>
      <protection hidden="1"/>
    </xf>
    <xf numFmtId="0" fontId="0" fillId="0" borderId="0" xfId="54" applyFont="1" applyFill="1" applyProtection="1">
      <alignment/>
      <protection hidden="1"/>
    </xf>
    <xf numFmtId="0" fontId="0" fillId="0" borderId="13" xfId="54" applyFont="1" applyFill="1" applyBorder="1" applyAlignment="1" applyProtection="1">
      <alignment horizontal="centerContinuous"/>
      <protection hidden="1"/>
    </xf>
    <xf numFmtId="183" fontId="0" fillId="0" borderId="13" xfId="48" applyFont="1" applyFill="1" applyBorder="1" applyAlignment="1" applyProtection="1">
      <alignment horizontal="centerContinuous"/>
      <protection hidden="1"/>
    </xf>
    <xf numFmtId="49" fontId="16" fillId="0" borderId="40" xfId="54" applyNumberFormat="1" applyFont="1" applyFill="1" applyBorder="1" applyAlignment="1" applyProtection="1">
      <alignment horizontal="left" vertical="center"/>
      <protection hidden="1"/>
    </xf>
    <xf numFmtId="0" fontId="8" fillId="0" borderId="0" xfId="54" applyFont="1" applyAlignment="1" applyProtection="1">
      <alignment vertical="center"/>
      <protection hidden="1"/>
    </xf>
    <xf numFmtId="0" fontId="16" fillId="0" borderId="34" xfId="54" applyFont="1" applyFill="1" applyBorder="1" applyAlignment="1" applyProtection="1">
      <alignment horizontal="center" vertical="center"/>
      <protection hidden="1"/>
    </xf>
    <xf numFmtId="0" fontId="16" fillId="0" borderId="41" xfId="54" applyFont="1" applyFill="1" applyBorder="1" applyAlignment="1" applyProtection="1">
      <alignment horizontal="center" vertical="center"/>
      <protection hidden="1"/>
    </xf>
    <xf numFmtId="183" fontId="16" fillId="0" borderId="34" xfId="48" applyFont="1" applyFill="1" applyBorder="1" applyAlignment="1" applyProtection="1">
      <alignment horizontal="centerContinuous" vertical="center"/>
      <protection hidden="1"/>
    </xf>
    <xf numFmtId="183" fontId="16" fillId="0" borderId="42" xfId="48" applyFont="1" applyFill="1" applyBorder="1" applyAlignment="1" applyProtection="1">
      <alignment horizontal="center" vertical="center"/>
      <protection hidden="1"/>
    </xf>
    <xf numFmtId="0" fontId="9" fillId="0" borderId="0" xfId="54" applyFont="1" applyAlignment="1" applyProtection="1">
      <alignment vertical="center"/>
      <protection hidden="1"/>
    </xf>
    <xf numFmtId="49" fontId="12" fillId="0" borderId="0" xfId="54" applyNumberFormat="1" applyFont="1" applyFill="1" applyBorder="1" applyAlignment="1" applyProtection="1">
      <alignment horizontal="center" vertical="center" wrapText="1"/>
      <protection hidden="1"/>
    </xf>
    <xf numFmtId="180" fontId="12" fillId="0" borderId="0" xfId="48" applyNumberFormat="1" applyFont="1" applyFill="1" applyBorder="1" applyAlignment="1" applyProtection="1">
      <alignment/>
      <protection hidden="1"/>
    </xf>
    <xf numFmtId="183" fontId="0" fillId="0" borderId="0" xfId="48" applyFont="1" applyFill="1" applyBorder="1" applyAlignment="1" applyProtection="1">
      <alignment/>
      <protection hidden="1"/>
    </xf>
    <xf numFmtId="0" fontId="0" fillId="0" borderId="0" xfId="54" applyFont="1" applyFill="1" applyBorder="1" applyProtection="1">
      <alignment/>
      <protection hidden="1"/>
    </xf>
    <xf numFmtId="0" fontId="0" fillId="0" borderId="0" xfId="0" applyAlignment="1" applyProtection="1">
      <alignment/>
      <protection hidden="1"/>
    </xf>
    <xf numFmtId="4" fontId="12" fillId="0" borderId="0" xfId="0" applyNumberFormat="1" applyFont="1" applyBorder="1" applyAlignment="1" applyProtection="1">
      <alignment horizontal="left"/>
      <protection hidden="1"/>
    </xf>
    <xf numFmtId="1" fontId="21" fillId="0" borderId="43" xfId="54" applyNumberFormat="1" applyFont="1" applyBorder="1" applyAlignment="1" applyProtection="1">
      <alignment horizontal="center"/>
      <protection hidden="1"/>
    </xf>
    <xf numFmtId="1" fontId="21" fillId="0" borderId="44" xfId="54" applyNumberFormat="1" applyFont="1" applyBorder="1" applyAlignment="1" applyProtection="1">
      <alignment horizontal="center"/>
      <protection hidden="1"/>
    </xf>
    <xf numFmtId="1" fontId="22" fillId="0" borderId="41" xfId="54" applyNumberFormat="1" applyFont="1" applyBorder="1" applyAlignment="1" applyProtection="1">
      <alignment horizontal="center" vertical="center"/>
      <protection hidden="1"/>
    </xf>
    <xf numFmtId="1" fontId="22" fillId="0" borderId="34" xfId="54" applyNumberFormat="1" applyFont="1" applyBorder="1" applyAlignment="1" applyProtection="1">
      <alignment horizontal="center" vertical="center"/>
      <protection hidden="1"/>
    </xf>
    <xf numFmtId="1" fontId="22" fillId="0" borderId="26" xfId="54" applyNumberFormat="1" applyFont="1" applyBorder="1" applyAlignment="1" applyProtection="1">
      <alignment horizontal="center" vertical="center"/>
      <protection hidden="1"/>
    </xf>
    <xf numFmtId="1" fontId="21" fillId="0" borderId="45" xfId="54" applyNumberFormat="1" applyFont="1" applyBorder="1" applyAlignment="1" applyProtection="1">
      <alignment horizontal="center"/>
      <protection hidden="1"/>
    </xf>
    <xf numFmtId="1" fontId="23" fillId="0" borderId="46" xfId="54" applyNumberFormat="1" applyFont="1" applyBorder="1" applyAlignment="1" applyProtection="1">
      <alignment horizontal="left" vertical="center"/>
      <protection hidden="1"/>
    </xf>
    <xf numFmtId="1" fontId="22" fillId="0" borderId="47" xfId="54" applyNumberFormat="1" applyFont="1" applyBorder="1" applyAlignment="1" applyProtection="1">
      <alignment horizontal="center" vertical="center"/>
      <protection hidden="1"/>
    </xf>
    <xf numFmtId="1" fontId="21" fillId="0" borderId="48" xfId="54" applyNumberFormat="1" applyFont="1" applyBorder="1" applyAlignment="1" applyProtection="1">
      <alignment horizontal="center"/>
      <protection hidden="1"/>
    </xf>
    <xf numFmtId="1" fontId="23" fillId="0" borderId="35" xfId="54" applyNumberFormat="1" applyFont="1" applyBorder="1" applyAlignment="1" applyProtection="1">
      <alignment horizontal="left" vertical="center"/>
      <protection hidden="1"/>
    </xf>
    <xf numFmtId="1" fontId="22" fillId="0" borderId="49" xfId="54" applyNumberFormat="1" applyFont="1" applyBorder="1" applyAlignment="1" applyProtection="1">
      <alignment horizontal="center" vertical="center"/>
      <protection hidden="1"/>
    </xf>
    <xf numFmtId="0" fontId="8" fillId="0" borderId="50" xfId="54" applyFont="1" applyBorder="1" applyAlignment="1" applyProtection="1">
      <alignment horizontal="center" vertical="top"/>
      <protection hidden="1"/>
    </xf>
    <xf numFmtId="0" fontId="14" fillId="0" borderId="35" xfId="0" applyFont="1" applyBorder="1" applyAlignment="1" applyProtection="1">
      <alignment horizontal="justify" vertical="center" wrapText="1"/>
      <protection hidden="1"/>
    </xf>
    <xf numFmtId="0" fontId="0" fillId="0" borderId="35" xfId="0" applyFont="1" applyBorder="1" applyAlignment="1" applyProtection="1">
      <alignment horizontal="justify" vertical="center" wrapText="1"/>
      <protection hidden="1"/>
    </xf>
    <xf numFmtId="0" fontId="0" fillId="0" borderId="51" xfId="0" applyFont="1" applyBorder="1" applyAlignment="1" applyProtection="1">
      <alignment horizontal="justify" vertical="center" wrapText="1"/>
      <protection hidden="1"/>
    </xf>
    <xf numFmtId="0" fontId="0" fillId="0" borderId="27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4" fillId="0" borderId="52" xfId="54" applyFont="1" applyBorder="1" applyAlignment="1" applyProtection="1">
      <alignment horizontal="left" vertical="center" wrapText="1"/>
      <protection hidden="1"/>
    </xf>
    <xf numFmtId="0" fontId="15" fillId="0" borderId="48" xfId="54" applyFont="1" applyBorder="1" applyAlignment="1" applyProtection="1">
      <alignment horizontal="center"/>
      <protection hidden="1"/>
    </xf>
    <xf numFmtId="0" fontId="15" fillId="0" borderId="52" xfId="54" applyFont="1" applyBorder="1" applyAlignment="1" applyProtection="1">
      <alignment horizontal="left"/>
      <protection hidden="1"/>
    </xf>
    <xf numFmtId="0" fontId="15" fillId="0" borderId="50" xfId="54" applyFont="1" applyBorder="1" applyAlignment="1" applyProtection="1">
      <alignment horizontal="center"/>
      <protection hidden="1"/>
    </xf>
    <xf numFmtId="0" fontId="0" fillId="0" borderId="50" xfId="54" applyFont="1" applyBorder="1" applyAlignment="1" applyProtection="1">
      <alignment horizontal="center"/>
      <protection hidden="1"/>
    </xf>
    <xf numFmtId="0" fontId="0" fillId="0" borderId="38" xfId="54" applyFont="1" applyBorder="1" applyAlignment="1" applyProtection="1">
      <alignment horizontal="left" wrapText="1"/>
      <protection hidden="1"/>
    </xf>
    <xf numFmtId="0" fontId="0" fillId="0" borderId="53" xfId="0" applyFont="1" applyBorder="1" applyAlignment="1" applyProtection="1">
      <alignment horizontal="center"/>
      <protection hidden="1"/>
    </xf>
    <xf numFmtId="0" fontId="12" fillId="0" borderId="50" xfId="0" applyFont="1" applyBorder="1" applyAlignment="1" applyProtection="1">
      <alignment horizontal="center"/>
      <protection hidden="1"/>
    </xf>
    <xf numFmtId="0" fontId="12" fillId="0" borderId="31" xfId="54" applyFont="1" applyBorder="1" applyAlignment="1" applyProtection="1">
      <alignment horizontal="justify" vertical="center"/>
      <protection hidden="1"/>
    </xf>
    <xf numFmtId="49" fontId="13" fillId="0" borderId="27" xfId="0" applyNumberFormat="1" applyFont="1" applyBorder="1" applyAlignment="1" applyProtection="1">
      <alignment/>
      <protection hidden="1"/>
    </xf>
    <xf numFmtId="0" fontId="15" fillId="0" borderId="0" xfId="54" applyFont="1" applyBorder="1" applyAlignment="1" applyProtection="1">
      <alignment horizontal="center"/>
      <protection hidden="1"/>
    </xf>
    <xf numFmtId="0" fontId="15" fillId="0" borderId="0" xfId="54" applyFont="1" applyBorder="1" applyAlignment="1" applyProtection="1">
      <alignment horizontal="centerContinuous"/>
      <protection hidden="1"/>
    </xf>
    <xf numFmtId="0" fontId="19" fillId="0" borderId="0" xfId="54" applyFont="1" applyBorder="1" applyAlignment="1" applyProtection="1">
      <alignment horizontal="centerContinuous"/>
      <protection hidden="1"/>
    </xf>
    <xf numFmtId="183" fontId="19" fillId="0" borderId="0" xfId="48" applyFont="1" applyBorder="1" applyAlignment="1" applyProtection="1">
      <alignment horizontal="centerContinuous"/>
      <protection hidden="1"/>
    </xf>
    <xf numFmtId="194" fontId="19" fillId="0" borderId="0" xfId="48" applyNumberFormat="1" applyFont="1" applyBorder="1" applyAlignment="1" applyProtection="1">
      <alignment horizontal="centerContinuous"/>
      <protection hidden="1"/>
    </xf>
    <xf numFmtId="0" fontId="0" fillId="0" borderId="0" xfId="54" applyFont="1" applyAlignment="1" applyProtection="1">
      <alignment horizontal="center"/>
      <protection hidden="1"/>
    </xf>
    <xf numFmtId="0" fontId="14" fillId="16" borderId="34" xfId="54" applyFont="1" applyFill="1" applyBorder="1" applyAlignment="1" applyProtection="1">
      <alignment horizontal="center" vertical="center" wrapText="1"/>
      <protection hidden="1"/>
    </xf>
    <xf numFmtId="0" fontId="32" fillId="16" borderId="40" xfId="54" applyFont="1" applyFill="1" applyBorder="1" applyAlignment="1" applyProtection="1">
      <alignment horizontal="center" vertical="center"/>
      <protection hidden="1"/>
    </xf>
    <xf numFmtId="0" fontId="0" fillId="0" borderId="0" xfId="54" applyFont="1" applyAlignment="1" applyProtection="1">
      <alignment vertical="center"/>
      <protection hidden="1"/>
    </xf>
    <xf numFmtId="0" fontId="0" fillId="0" borderId="0" xfId="54" applyFont="1" applyBorder="1" applyAlignment="1" applyProtection="1">
      <alignment vertical="center"/>
      <protection hidden="1"/>
    </xf>
    <xf numFmtId="0" fontId="14" fillId="0" borderId="34" xfId="54" applyFont="1" applyFill="1" applyBorder="1" applyAlignment="1" applyProtection="1">
      <alignment horizontal="center" vertical="center"/>
      <protection hidden="1"/>
    </xf>
    <xf numFmtId="0" fontId="14" fillId="0" borderId="34" xfId="54" applyFont="1" applyFill="1" applyBorder="1" applyAlignment="1" applyProtection="1">
      <alignment horizontal="center" vertical="center" wrapText="1"/>
      <protection hidden="1"/>
    </xf>
    <xf numFmtId="0" fontId="14" fillId="0" borderId="0" xfId="54" applyFont="1" applyFill="1" applyBorder="1" applyAlignment="1" applyProtection="1">
      <alignment horizontal="center" vertical="center"/>
      <protection hidden="1"/>
    </xf>
    <xf numFmtId="0" fontId="0" fillId="0" borderId="0" xfId="54" applyFont="1" applyFill="1" applyAlignment="1" applyProtection="1">
      <alignment vertical="center"/>
      <protection hidden="1"/>
    </xf>
    <xf numFmtId="0" fontId="0" fillId="0" borderId="0" xfId="54" applyFont="1" applyFill="1" applyBorder="1" applyAlignment="1" applyProtection="1">
      <alignment vertical="center"/>
      <protection hidden="1"/>
    </xf>
    <xf numFmtId="0" fontId="14" fillId="0" borderId="54" xfId="54" applyFont="1" applyFill="1" applyBorder="1" applyAlignment="1" applyProtection="1">
      <alignment horizontal="center" vertical="center" wrapText="1"/>
      <protection hidden="1"/>
    </xf>
    <xf numFmtId="0" fontId="19" fillId="0" borderId="0" xfId="54" applyFont="1" applyAlignment="1" applyProtection="1">
      <alignment vertical="center"/>
      <protection hidden="1"/>
    </xf>
    <xf numFmtId="0" fontId="19" fillId="0" borderId="0" xfId="54" applyFont="1" applyBorder="1" applyAlignment="1" applyProtection="1">
      <alignment vertical="center"/>
      <protection hidden="1"/>
    </xf>
    <xf numFmtId="4" fontId="27" fillId="0" borderId="55" xfId="48" applyNumberFormat="1" applyFont="1" applyBorder="1" applyAlignment="1" applyProtection="1">
      <alignment horizontal="center" vertical="center"/>
      <protection hidden="1"/>
    </xf>
    <xf numFmtId="9" fontId="27" fillId="0" borderId="56" xfId="56" applyFont="1" applyBorder="1" applyAlignment="1" applyProtection="1">
      <alignment horizontal="center" vertical="center"/>
      <protection hidden="1"/>
    </xf>
    <xf numFmtId="0" fontId="15" fillId="0" borderId="0" xfId="54" applyFont="1" applyBorder="1" applyAlignment="1" applyProtection="1">
      <alignment horizontal="center" vertical="center"/>
      <protection hidden="1"/>
    </xf>
    <xf numFmtId="2" fontId="15" fillId="0" borderId="0" xfId="54" applyNumberFormat="1" applyFont="1" applyBorder="1" applyAlignment="1" applyProtection="1">
      <alignment horizontal="center" vertical="center"/>
      <protection hidden="1"/>
    </xf>
    <xf numFmtId="4" fontId="19" fillId="0" borderId="0" xfId="48" applyNumberFormat="1" applyFont="1" applyBorder="1" applyAlignment="1" applyProtection="1">
      <alignment horizontal="center" vertical="center"/>
      <protection hidden="1"/>
    </xf>
    <xf numFmtId="0" fontId="0" fillId="0" borderId="0" xfId="54" applyFont="1" applyBorder="1" applyAlignment="1" applyProtection="1">
      <alignment vertical="justify" wrapText="1"/>
      <protection hidden="1"/>
    </xf>
    <xf numFmtId="49" fontId="0" fillId="0" borderId="0" xfId="54" applyNumberFormat="1" applyFont="1" applyBorder="1" applyAlignment="1" applyProtection="1">
      <alignment vertical="justify" wrapText="1"/>
      <protection hidden="1"/>
    </xf>
    <xf numFmtId="0" fontId="0" fillId="0" borderId="13" xfId="54" applyFont="1" applyBorder="1" applyAlignment="1" applyProtection="1">
      <alignment horizontal="center"/>
      <protection hidden="1"/>
    </xf>
    <xf numFmtId="0" fontId="16" fillId="0" borderId="57" xfId="54" applyFont="1" applyBorder="1" applyAlignment="1" applyProtection="1">
      <alignment horizontal="centerContinuous" vertical="center"/>
      <protection hidden="1"/>
    </xf>
    <xf numFmtId="0" fontId="16" fillId="0" borderId="58" xfId="54" applyFont="1" applyBorder="1" applyAlignment="1" applyProtection="1">
      <alignment horizontal="centerContinuous" vertical="center"/>
      <protection hidden="1"/>
    </xf>
    <xf numFmtId="0" fontId="8" fillId="0" borderId="58" xfId="54" applyFont="1" applyBorder="1" applyAlignment="1" applyProtection="1">
      <alignment horizontal="centerContinuous" vertical="justify"/>
      <protection hidden="1"/>
    </xf>
    <xf numFmtId="0" fontId="8" fillId="0" borderId="59" xfId="54" applyFont="1" applyBorder="1" applyAlignment="1" applyProtection="1">
      <alignment horizontal="centerContinuous" vertical="justify"/>
      <protection hidden="1"/>
    </xf>
    <xf numFmtId="0" fontId="8" fillId="0" borderId="60" xfId="54" applyFont="1" applyBorder="1" applyAlignment="1" applyProtection="1">
      <alignment horizontal="center" vertical="justify"/>
      <protection hidden="1"/>
    </xf>
    <xf numFmtId="0" fontId="8" fillId="0" borderId="31" xfId="54" applyFont="1" applyBorder="1" applyAlignment="1" applyProtection="1">
      <alignment horizontal="center" vertical="justify"/>
      <protection hidden="1"/>
    </xf>
    <xf numFmtId="0" fontId="13" fillId="0" borderId="34" xfId="54" applyFont="1" applyBorder="1" applyAlignment="1" applyProtection="1">
      <alignment horizontal="center" vertical="center" wrapText="1"/>
      <protection hidden="1"/>
    </xf>
    <xf numFmtId="0" fontId="13" fillId="0" borderId="34" xfId="54" applyFont="1" applyBorder="1" applyAlignment="1" applyProtection="1">
      <alignment horizontal="center" vertical="justify"/>
      <protection hidden="1"/>
    </xf>
    <xf numFmtId="0" fontId="13" fillId="0" borderId="32" xfId="54" applyFont="1" applyBorder="1" applyAlignment="1" applyProtection="1">
      <alignment horizontal="center" wrapText="1"/>
      <protection hidden="1"/>
    </xf>
    <xf numFmtId="0" fontId="8" fillId="0" borderId="61" xfId="54" applyFont="1" applyBorder="1" applyAlignment="1" applyProtection="1">
      <alignment horizontal="center" vertical="center" wrapText="1"/>
      <protection hidden="1"/>
    </xf>
    <xf numFmtId="0" fontId="8" fillId="0" borderId="62" xfId="54" applyFont="1" applyBorder="1" applyAlignment="1" applyProtection="1">
      <alignment horizontal="center" vertical="center" wrapText="1"/>
      <protection hidden="1"/>
    </xf>
    <xf numFmtId="0" fontId="0" fillId="0" borderId="63" xfId="54" applyFont="1" applyBorder="1" applyProtection="1">
      <alignment/>
      <protection hidden="1"/>
    </xf>
    <xf numFmtId="0" fontId="26" fillId="24" borderId="64" xfId="54" applyFont="1" applyFill="1" applyBorder="1" applyAlignment="1" applyProtection="1">
      <alignment horizontal="left" vertical="center" wrapText="1"/>
      <protection hidden="1"/>
    </xf>
    <xf numFmtId="0" fontId="8" fillId="0" borderId="65" xfId="54" applyFont="1" applyBorder="1" applyAlignment="1" applyProtection="1">
      <alignment horizontal="center" vertical="center" wrapText="1"/>
      <protection hidden="1"/>
    </xf>
    <xf numFmtId="0" fontId="8" fillId="0" borderId="66" xfId="54" applyFont="1" applyBorder="1" applyAlignment="1" applyProtection="1">
      <alignment horizontal="center" vertical="center" wrapText="1"/>
      <protection hidden="1"/>
    </xf>
    <xf numFmtId="0" fontId="8" fillId="0" borderId="31" xfId="54" applyFont="1" applyBorder="1" applyAlignment="1" applyProtection="1">
      <alignment horizontal="center" vertical="center" wrapText="1"/>
      <protection hidden="1"/>
    </xf>
    <xf numFmtId="0" fontId="0" fillId="0" borderId="67" xfId="54" applyFont="1" applyBorder="1" applyProtection="1">
      <alignment/>
      <protection hidden="1"/>
    </xf>
    <xf numFmtId="0" fontId="14" fillId="0" borderId="35" xfId="54" applyFont="1" applyBorder="1" applyAlignment="1" applyProtection="1">
      <alignment horizontal="left" wrapText="1"/>
      <protection hidden="1"/>
    </xf>
    <xf numFmtId="4" fontId="0" fillId="0" borderId="52" xfId="54" applyNumberFormat="1" applyFont="1" applyBorder="1" applyAlignment="1" applyProtection="1">
      <alignment horizontal="right" vertical="center"/>
      <protection hidden="1"/>
    </xf>
    <xf numFmtId="4" fontId="0" fillId="0" borderId="46" xfId="54" applyNumberFormat="1" applyFont="1" applyBorder="1" applyAlignment="1" applyProtection="1">
      <alignment horizontal="right" vertical="center"/>
      <protection hidden="1"/>
    </xf>
    <xf numFmtId="4" fontId="0" fillId="0" borderId="68" xfId="54" applyNumberFormat="1" applyFont="1" applyBorder="1" applyAlignment="1" applyProtection="1">
      <alignment horizontal="right" vertical="center"/>
      <protection hidden="1"/>
    </xf>
    <xf numFmtId="4" fontId="0" fillId="0" borderId="45" xfId="54" applyNumberFormat="1" applyFont="1" applyBorder="1" applyAlignment="1" applyProtection="1">
      <alignment horizontal="center" vertical="center"/>
      <protection hidden="1"/>
    </xf>
    <xf numFmtId="4" fontId="0" fillId="0" borderId="37" xfId="54" applyNumberFormat="1" applyFont="1" applyBorder="1" applyAlignment="1" applyProtection="1">
      <alignment horizontal="center" vertical="center"/>
      <protection hidden="1"/>
    </xf>
    <xf numFmtId="0" fontId="16" fillId="0" borderId="69" xfId="54" applyFont="1" applyBorder="1" applyAlignment="1" applyProtection="1">
      <alignment horizontal="center" vertical="top"/>
      <protection hidden="1"/>
    </xf>
    <xf numFmtId="192" fontId="0" fillId="0" borderId="70" xfId="48" applyNumberFormat="1" applyFont="1" applyFill="1" applyBorder="1" applyAlignment="1" applyProtection="1">
      <alignment horizontal="right" vertical="center"/>
      <protection hidden="1"/>
    </xf>
    <xf numFmtId="192" fontId="0" fillId="0" borderId="52" xfId="48" applyNumberFormat="1" applyFont="1" applyFill="1" applyBorder="1" applyAlignment="1" applyProtection="1">
      <alignment horizontal="right" vertical="center"/>
      <protection hidden="1"/>
    </xf>
    <xf numFmtId="192" fontId="0" fillId="0" borderId="68" xfId="48" applyNumberFormat="1" applyFont="1" applyFill="1" applyBorder="1" applyAlignment="1" applyProtection="1">
      <alignment horizontal="right" vertical="center"/>
      <protection hidden="1"/>
    </xf>
    <xf numFmtId="192" fontId="0" fillId="0" borderId="48" xfId="48" applyNumberFormat="1" applyFont="1" applyFill="1" applyBorder="1" applyAlignment="1" applyProtection="1">
      <alignment horizontal="right" vertical="center"/>
      <protection hidden="1"/>
    </xf>
    <xf numFmtId="0" fontId="0" fillId="0" borderId="35" xfId="0" applyFont="1" applyBorder="1" applyAlignment="1" applyProtection="1">
      <alignment horizontal="justify" vertical="top" wrapText="1"/>
      <protection hidden="1"/>
    </xf>
    <xf numFmtId="0" fontId="16" fillId="0" borderId="48" xfId="54" applyFont="1" applyBorder="1" applyAlignment="1" applyProtection="1">
      <alignment horizontal="center" vertical="top"/>
      <protection hidden="1"/>
    </xf>
    <xf numFmtId="0" fontId="0" fillId="0" borderId="50" xfId="54" applyFont="1" applyBorder="1" applyAlignment="1" applyProtection="1">
      <alignment horizontal="center" vertical="top" wrapText="1"/>
      <protection hidden="1"/>
    </xf>
    <xf numFmtId="192" fontId="0" fillId="0" borderId="38" xfId="48" applyNumberFormat="1" applyFont="1" applyBorder="1" applyAlignment="1" applyProtection="1">
      <alignment horizontal="right" vertical="center"/>
      <protection hidden="1"/>
    </xf>
    <xf numFmtId="192" fontId="0" fillId="0" borderId="38" xfId="48" applyNumberFormat="1" applyFont="1" applyFill="1" applyBorder="1" applyAlignment="1" applyProtection="1">
      <alignment horizontal="right" vertical="center"/>
      <protection hidden="1"/>
    </xf>
    <xf numFmtId="192" fontId="0" fillId="0" borderId="71" xfId="48" applyNumberFormat="1" applyFont="1" applyFill="1" applyBorder="1" applyAlignment="1" applyProtection="1">
      <alignment horizontal="right" vertical="center"/>
      <protection hidden="1"/>
    </xf>
    <xf numFmtId="192" fontId="0" fillId="0" borderId="67" xfId="48" applyNumberFormat="1" applyFont="1" applyFill="1" applyBorder="1" applyAlignment="1" applyProtection="1">
      <alignment horizontal="right" vertical="center"/>
      <protection hidden="1"/>
    </xf>
    <xf numFmtId="192" fontId="0" fillId="0" borderId="37" xfId="48" applyNumberFormat="1" applyFont="1" applyFill="1" applyBorder="1" applyAlignment="1" applyProtection="1">
      <alignment horizontal="right" vertical="center"/>
      <protection hidden="1"/>
    </xf>
    <xf numFmtId="0" fontId="0" fillId="0" borderId="29" xfId="54" applyFont="1" applyBorder="1" applyAlignment="1" applyProtection="1">
      <alignment horizontal="right" wrapText="1"/>
      <protection hidden="1"/>
    </xf>
    <xf numFmtId="192" fontId="0" fillId="0" borderId="35" xfId="48" applyNumberFormat="1" applyFont="1" applyBorder="1" applyAlignment="1" applyProtection="1">
      <alignment horizontal="right" vertical="center"/>
      <protection hidden="1"/>
    </xf>
    <xf numFmtId="192" fontId="0" fillId="0" borderId="35" xfId="48" applyNumberFormat="1" applyFont="1" applyFill="1" applyBorder="1" applyAlignment="1" applyProtection="1">
      <alignment horizontal="right" vertical="center"/>
      <protection hidden="1"/>
    </xf>
    <xf numFmtId="192" fontId="0" fillId="0" borderId="24" xfId="48" applyNumberFormat="1" applyFont="1" applyFill="1" applyBorder="1" applyAlignment="1" applyProtection="1">
      <alignment horizontal="right" vertical="center"/>
      <protection hidden="1"/>
    </xf>
    <xf numFmtId="192" fontId="0" fillId="0" borderId="69" xfId="48" applyNumberFormat="1" applyFont="1" applyFill="1" applyBorder="1" applyAlignment="1" applyProtection="1">
      <alignment horizontal="right" vertical="center"/>
      <protection hidden="1"/>
    </xf>
    <xf numFmtId="192" fontId="0" fillId="0" borderId="29" xfId="48" applyNumberFormat="1" applyFont="1" applyFill="1" applyBorder="1" applyAlignment="1" applyProtection="1">
      <alignment horizontal="right" vertical="center"/>
      <protection hidden="1"/>
    </xf>
    <xf numFmtId="0" fontId="0" fillId="0" borderId="72" xfId="54" applyFont="1" applyBorder="1" applyAlignment="1" applyProtection="1">
      <alignment horizontal="center" vertical="top" wrapText="1"/>
      <protection hidden="1"/>
    </xf>
    <xf numFmtId="192" fontId="0" fillId="0" borderId="44" xfId="48" applyNumberFormat="1" applyFont="1" applyFill="1" applyBorder="1" applyAlignment="1" applyProtection="1">
      <alignment horizontal="right" vertical="center"/>
      <protection hidden="1"/>
    </xf>
    <xf numFmtId="0" fontId="0" fillId="0" borderId="73" xfId="54" applyFont="1" applyBorder="1" applyAlignment="1" applyProtection="1">
      <alignment horizontal="center" vertical="top" wrapText="1"/>
      <protection hidden="1"/>
    </xf>
    <xf numFmtId="0" fontId="0" fillId="0" borderId="41" xfId="54" applyFont="1" applyBorder="1" applyAlignment="1" applyProtection="1">
      <alignment horizontal="right" wrapText="1"/>
      <protection hidden="1"/>
    </xf>
    <xf numFmtId="192" fontId="0" fillId="0" borderId="34" xfId="48" applyNumberFormat="1" applyFont="1" applyBorder="1" applyAlignment="1" applyProtection="1">
      <alignment horizontal="right" vertical="center"/>
      <protection hidden="1"/>
    </xf>
    <xf numFmtId="192" fontId="0" fillId="0" borderId="34" xfId="48" applyNumberFormat="1" applyFont="1" applyFill="1" applyBorder="1" applyAlignment="1" applyProtection="1">
      <alignment horizontal="right" vertical="center"/>
      <protection hidden="1"/>
    </xf>
    <xf numFmtId="192" fontId="0" fillId="0" borderId="26" xfId="48" applyNumberFormat="1" applyFont="1" applyFill="1" applyBorder="1" applyAlignment="1" applyProtection="1">
      <alignment horizontal="right" vertical="center"/>
      <protection hidden="1"/>
    </xf>
    <xf numFmtId="192" fontId="0" fillId="0" borderId="74" xfId="48" applyNumberFormat="1" applyFont="1" applyFill="1" applyBorder="1" applyAlignment="1" applyProtection="1">
      <alignment horizontal="right" vertical="center"/>
      <protection hidden="1"/>
    </xf>
    <xf numFmtId="192" fontId="0" fillId="0" borderId="41" xfId="48" applyNumberFormat="1" applyFont="1" applyFill="1" applyBorder="1" applyAlignment="1" applyProtection="1">
      <alignment horizontal="right" vertical="center"/>
      <protection hidden="1"/>
    </xf>
    <xf numFmtId="0" fontId="26" fillId="0" borderId="10" xfId="54" applyFont="1" applyFill="1" applyBorder="1" applyAlignment="1" applyProtection="1">
      <alignment horizontal="justify" vertical="center" wrapText="1"/>
      <protection hidden="1"/>
    </xf>
    <xf numFmtId="0" fontId="26" fillId="0" borderId="14" xfId="54" applyFont="1" applyFill="1" applyBorder="1" applyAlignment="1" applyProtection="1">
      <alignment horizontal="justify" vertical="center" wrapText="1"/>
      <protection hidden="1"/>
    </xf>
    <xf numFmtId="192" fontId="15" fillId="0" borderId="75" xfId="48" applyNumberFormat="1" applyFont="1" applyFill="1" applyBorder="1" applyAlignment="1" applyProtection="1">
      <alignment horizontal="right" vertical="center"/>
      <protection hidden="1"/>
    </xf>
    <xf numFmtId="192" fontId="15" fillId="0" borderId="21" xfId="48" applyNumberFormat="1" applyFont="1" applyFill="1" applyBorder="1" applyAlignment="1" applyProtection="1">
      <alignment horizontal="right" vertical="center"/>
      <protection hidden="1"/>
    </xf>
    <xf numFmtId="192" fontId="15" fillId="0" borderId="76" xfId="48" applyNumberFormat="1" applyFont="1" applyFill="1" applyBorder="1" applyAlignment="1" applyProtection="1">
      <alignment horizontal="right" vertical="center"/>
      <protection hidden="1"/>
    </xf>
    <xf numFmtId="192" fontId="15" fillId="0" borderId="14" xfId="48" applyNumberFormat="1" applyFont="1" applyFill="1" applyBorder="1" applyAlignment="1" applyProtection="1">
      <alignment horizontal="right" vertical="center"/>
      <protection hidden="1"/>
    </xf>
    <xf numFmtId="192" fontId="0" fillId="0" borderId="0" xfId="54" applyNumberFormat="1" applyFont="1" applyProtection="1">
      <alignment/>
      <protection hidden="1"/>
    </xf>
    <xf numFmtId="187" fontId="15" fillId="0" borderId="14" xfId="56" applyNumberFormat="1" applyFont="1" applyFill="1" applyBorder="1" applyAlignment="1" applyProtection="1">
      <alignment horizontal="center" vertical="center"/>
      <protection hidden="1"/>
    </xf>
    <xf numFmtId="0" fontId="26" fillId="24" borderId="77" xfId="54" applyFont="1" applyFill="1" applyBorder="1" applyAlignment="1" applyProtection="1">
      <alignment horizontal="left" vertical="center" wrapText="1"/>
      <protection hidden="1"/>
    </xf>
    <xf numFmtId="0" fontId="26" fillId="24" borderId="78" xfId="54" applyFont="1" applyFill="1" applyBorder="1" applyAlignment="1" applyProtection="1">
      <alignment horizontal="left" vertical="center" wrapText="1"/>
      <protection hidden="1"/>
    </xf>
    <xf numFmtId="192" fontId="15" fillId="24" borderId="79" xfId="48" applyNumberFormat="1" applyFont="1" applyFill="1" applyBorder="1" applyAlignment="1" applyProtection="1">
      <alignment horizontal="right" vertical="center"/>
      <protection hidden="1"/>
    </xf>
    <xf numFmtId="192" fontId="33" fillId="24" borderId="79" xfId="48" applyNumberFormat="1" applyFont="1" applyFill="1" applyBorder="1" applyAlignment="1" applyProtection="1">
      <alignment horizontal="center" vertical="center" wrapText="1"/>
      <protection hidden="1"/>
    </xf>
    <xf numFmtId="192" fontId="15" fillId="24" borderId="80" xfId="48" applyNumberFormat="1" applyFont="1" applyFill="1" applyBorder="1" applyAlignment="1" applyProtection="1">
      <alignment horizontal="right" vertical="center"/>
      <protection hidden="1"/>
    </xf>
    <xf numFmtId="0" fontId="26" fillId="0" borderId="0" xfId="54" applyFont="1" applyProtection="1">
      <alignment/>
      <protection hidden="1"/>
    </xf>
    <xf numFmtId="0" fontId="0" fillId="0" borderId="38" xfId="54" applyFont="1" applyBorder="1" applyAlignment="1" applyProtection="1">
      <alignment horizontal="justify" vertical="center"/>
      <protection hidden="1"/>
    </xf>
    <xf numFmtId="192" fontId="0" fillId="17" borderId="78" xfId="48" applyNumberFormat="1" applyFont="1" applyFill="1" applyBorder="1" applyAlignment="1" applyProtection="1">
      <alignment horizontal="justify" vertical="center"/>
      <protection hidden="1"/>
    </xf>
    <xf numFmtId="192" fontId="0" fillId="17" borderId="80" xfId="48" applyNumberFormat="1" applyFont="1" applyFill="1" applyBorder="1" applyAlignment="1" applyProtection="1">
      <alignment horizontal="justify" vertical="center"/>
      <protection hidden="1"/>
    </xf>
    <xf numFmtId="0" fontId="25" fillId="0" borderId="67" xfId="54" applyFont="1" applyBorder="1" applyAlignment="1" applyProtection="1">
      <alignment horizontal="center" vertical="center"/>
      <protection hidden="1"/>
    </xf>
    <xf numFmtId="0" fontId="0" fillId="0" borderId="81" xfId="54" applyFont="1" applyBorder="1" applyAlignment="1" applyProtection="1">
      <alignment horizontal="justify" vertical="center"/>
      <protection hidden="1"/>
    </xf>
    <xf numFmtId="0" fontId="13" fillId="0" borderId="36" xfId="54" applyFont="1" applyBorder="1" applyAlignment="1" applyProtection="1">
      <alignment horizontal="center" vertical="center" wrapText="1"/>
      <protection hidden="1"/>
    </xf>
    <xf numFmtId="0" fontId="13" fillId="0" borderId="35" xfId="54" applyFont="1" applyBorder="1" applyAlignment="1" applyProtection="1">
      <alignment horizontal="center" vertical="center" wrapText="1"/>
      <protection hidden="1"/>
    </xf>
    <xf numFmtId="192" fontId="0" fillId="0" borderId="81" xfId="48" applyNumberFormat="1" applyFont="1" applyBorder="1" applyAlignment="1" applyProtection="1">
      <alignment horizontal="right" vertical="center"/>
      <protection hidden="1"/>
    </xf>
    <xf numFmtId="192" fontId="15" fillId="0" borderId="54" xfId="48" applyNumberFormat="1" applyFont="1" applyFill="1" applyBorder="1" applyAlignment="1" applyProtection="1">
      <alignment horizontal="right" vertical="center"/>
      <protection hidden="1"/>
    </xf>
    <xf numFmtId="192" fontId="15" fillId="17" borderId="62" xfId="48" applyNumberFormat="1" applyFont="1" applyFill="1" applyBorder="1" applyAlignment="1" applyProtection="1">
      <alignment horizontal="right" vertical="center"/>
      <protection hidden="1"/>
    </xf>
    <xf numFmtId="192" fontId="15" fillId="0" borderId="82" xfId="48" applyNumberFormat="1" applyFont="1" applyFill="1" applyBorder="1" applyAlignment="1" applyProtection="1">
      <alignment horizontal="right" vertical="center"/>
      <protection hidden="1"/>
    </xf>
    <xf numFmtId="192" fontId="15" fillId="0" borderId="62" xfId="48" applyNumberFormat="1" applyFont="1" applyFill="1" applyBorder="1" applyAlignment="1" applyProtection="1">
      <alignment horizontal="right" vertical="center"/>
      <protection hidden="1"/>
    </xf>
    <xf numFmtId="0" fontId="16" fillId="0" borderId="83" xfId="54" applyFont="1" applyBorder="1" applyAlignment="1" applyProtection="1">
      <alignment horizontal="center" vertical="top"/>
      <protection hidden="1"/>
    </xf>
    <xf numFmtId="0" fontId="0" fillId="0" borderId="84" xfId="0" applyFont="1" applyBorder="1" applyAlignment="1" applyProtection="1">
      <alignment horizontal="justify" vertical="center" wrapText="1"/>
      <protection hidden="1"/>
    </xf>
    <xf numFmtId="192" fontId="0" fillId="0" borderId="85" xfId="48" applyNumberFormat="1" applyFont="1" applyFill="1" applyBorder="1" applyAlignment="1" applyProtection="1">
      <alignment horizontal="right" vertical="center"/>
      <protection hidden="1"/>
    </xf>
    <xf numFmtId="192" fontId="0" fillId="17" borderId="85" xfId="48" applyNumberFormat="1" applyFont="1" applyFill="1" applyBorder="1" applyAlignment="1" applyProtection="1">
      <alignment horizontal="right" vertical="center"/>
      <protection hidden="1"/>
    </xf>
    <xf numFmtId="192" fontId="0" fillId="0" borderId="86" xfId="48" applyNumberFormat="1" applyFont="1" applyFill="1" applyBorder="1" applyAlignment="1" applyProtection="1">
      <alignment horizontal="right" vertical="center"/>
      <protection hidden="1"/>
    </xf>
    <xf numFmtId="0" fontId="16" fillId="0" borderId="87" xfId="54" applyFont="1" applyBorder="1" applyAlignment="1" applyProtection="1">
      <alignment horizontal="center" vertical="top"/>
      <protection hidden="1"/>
    </xf>
    <xf numFmtId="0" fontId="0" fillId="0" borderId="88" xfId="0" applyFont="1" applyBorder="1" applyAlignment="1" applyProtection="1">
      <alignment horizontal="justify" vertical="top" wrapText="1"/>
      <protection hidden="1"/>
    </xf>
    <xf numFmtId="192" fontId="0" fillId="0" borderId="88" xfId="48" applyNumberFormat="1" applyFont="1" applyFill="1" applyBorder="1" applyAlignment="1" applyProtection="1">
      <alignment horizontal="right" vertical="center"/>
      <protection hidden="1"/>
    </xf>
    <xf numFmtId="192" fontId="15" fillId="0" borderId="89" xfId="48" applyNumberFormat="1" applyFont="1" applyFill="1" applyBorder="1" applyAlignment="1" applyProtection="1">
      <alignment horizontal="right" vertical="center"/>
      <protection hidden="1"/>
    </xf>
    <xf numFmtId="192" fontId="0" fillId="0" borderId="31" xfId="48" applyNumberFormat="1" applyFont="1" applyFill="1" applyBorder="1" applyAlignment="1" applyProtection="1">
      <alignment horizontal="right" vertical="center"/>
      <protection hidden="1"/>
    </xf>
    <xf numFmtId="192" fontId="0" fillId="0" borderId="65" xfId="48" applyNumberFormat="1" applyFont="1" applyFill="1" applyBorder="1" applyAlignment="1" applyProtection="1">
      <alignment horizontal="justify" vertical="center"/>
      <protection hidden="1"/>
    </xf>
    <xf numFmtId="192" fontId="0" fillId="17" borderId="22" xfId="48" applyNumberFormat="1" applyFont="1" applyFill="1" applyBorder="1" applyAlignment="1" applyProtection="1">
      <alignment horizontal="justify" vertical="center"/>
      <protection hidden="1"/>
    </xf>
    <xf numFmtId="192" fontId="0" fillId="0" borderId="22" xfId="48" applyNumberFormat="1" applyFont="1" applyFill="1" applyBorder="1" applyAlignment="1" applyProtection="1">
      <alignment horizontal="justify" vertical="center"/>
      <protection hidden="1"/>
    </xf>
    <xf numFmtId="192" fontId="0" fillId="0" borderId="34" xfId="48" applyNumberFormat="1" applyFont="1" applyFill="1" applyBorder="1" applyAlignment="1" applyProtection="1">
      <alignment horizontal="justify" vertical="center"/>
      <protection hidden="1"/>
    </xf>
    <xf numFmtId="192" fontId="0" fillId="17" borderId="26" xfId="48" applyNumberFormat="1" applyFont="1" applyFill="1" applyBorder="1" applyAlignment="1" applyProtection="1">
      <alignment horizontal="justify" vertical="center"/>
      <protection hidden="1"/>
    </xf>
    <xf numFmtId="192" fontId="0" fillId="0" borderId="26" xfId="48" applyNumberFormat="1" applyFont="1" applyFill="1" applyBorder="1" applyAlignment="1" applyProtection="1">
      <alignment horizontal="justify" vertical="center"/>
      <protection hidden="1"/>
    </xf>
    <xf numFmtId="0" fontId="12" fillId="0" borderId="73" xfId="54" applyFont="1" applyBorder="1" applyAlignment="1" applyProtection="1">
      <alignment horizontal="left" vertical="center"/>
      <protection hidden="1"/>
    </xf>
    <xf numFmtId="0" fontId="12" fillId="0" borderId="41" xfId="54" applyFont="1" applyBorder="1" applyAlignment="1" applyProtection="1">
      <alignment horizontal="left" vertical="center"/>
      <protection hidden="1"/>
    </xf>
    <xf numFmtId="192" fontId="0" fillId="17" borderId="25" xfId="48" applyNumberFormat="1" applyFont="1" applyFill="1" applyBorder="1" applyAlignment="1" applyProtection="1">
      <alignment horizontal="justify" vertical="center"/>
      <protection hidden="1"/>
    </xf>
    <xf numFmtId="192" fontId="0" fillId="0" borderId="28" xfId="48" applyNumberFormat="1" applyFont="1" applyFill="1" applyBorder="1" applyAlignment="1" applyProtection="1">
      <alignment horizontal="justify" vertical="center"/>
      <protection hidden="1"/>
    </xf>
    <xf numFmtId="192" fontId="0" fillId="0" borderId="28" xfId="48" applyNumberFormat="1" applyFont="1" applyFill="1" applyBorder="1" applyAlignment="1" applyProtection="1">
      <alignment horizontal="right" vertical="center"/>
      <protection hidden="1"/>
    </xf>
    <xf numFmtId="192" fontId="0" fillId="0" borderId="51" xfId="48" applyNumberFormat="1" applyFont="1" applyFill="1" applyBorder="1" applyAlignment="1" applyProtection="1">
      <alignment horizontal="justify" vertical="center"/>
      <protection hidden="1"/>
    </xf>
    <xf numFmtId="0" fontId="14" fillId="0" borderId="0" xfId="54" applyFont="1" applyProtection="1">
      <alignment/>
      <protection hidden="1"/>
    </xf>
    <xf numFmtId="0" fontId="19" fillId="24" borderId="0" xfId="53" applyFont="1" applyFill="1" applyProtection="1">
      <alignment/>
      <protection hidden="1"/>
    </xf>
    <xf numFmtId="49" fontId="0" fillId="0" borderId="0" xfId="54" applyNumberFormat="1" applyFont="1" applyAlignment="1" applyProtection="1">
      <alignment horizontal="center"/>
      <protection hidden="1"/>
    </xf>
    <xf numFmtId="49" fontId="0" fillId="0" borderId="0" xfId="54" applyNumberFormat="1" applyFont="1" applyFill="1" applyAlignment="1" applyProtection="1">
      <alignment horizontal="center"/>
      <protection hidden="1"/>
    </xf>
    <xf numFmtId="3" fontId="13" fillId="0" borderId="0" xfId="54" applyNumberFormat="1" applyFont="1" applyFill="1" applyAlignment="1" applyProtection="1">
      <alignment horizontal="center" vertical="center" wrapText="1"/>
      <protection hidden="1"/>
    </xf>
    <xf numFmtId="192" fontId="0" fillId="0" borderId="34" xfId="54" applyNumberFormat="1" applyFont="1" applyFill="1" applyBorder="1" applyAlignment="1" applyProtection="1">
      <alignment horizontal="center" vertical="center"/>
      <protection hidden="1"/>
    </xf>
    <xf numFmtId="192" fontId="0" fillId="0" borderId="0" xfId="54" applyNumberFormat="1" applyFont="1" applyAlignment="1" applyProtection="1">
      <alignment horizontal="center"/>
      <protection hidden="1"/>
    </xf>
    <xf numFmtId="171" fontId="0" fillId="0" borderId="0" xfId="54" applyNumberFormat="1" applyFont="1" applyProtection="1">
      <alignment/>
      <protection hidden="1"/>
    </xf>
    <xf numFmtId="192" fontId="0" fillId="0" borderId="0" xfId="48" applyNumberFormat="1" applyFont="1" applyAlignment="1" applyProtection="1">
      <alignment/>
      <protection hidden="1"/>
    </xf>
    <xf numFmtId="0" fontId="0" fillId="0" borderId="0" xfId="54" applyFont="1" applyAlignment="1" applyProtection="1">
      <alignment horizontal="right"/>
      <protection hidden="1"/>
    </xf>
    <xf numFmtId="0" fontId="15" fillId="0" borderId="0" xfId="54" applyFont="1" applyBorder="1" applyAlignment="1" applyProtection="1">
      <alignment/>
      <protection hidden="1"/>
    </xf>
    <xf numFmtId="0" fontId="19" fillId="0" borderId="0" xfId="54" applyFont="1" applyBorder="1" applyAlignment="1" applyProtection="1">
      <alignment/>
      <protection hidden="1"/>
    </xf>
    <xf numFmtId="183" fontId="19" fillId="0" borderId="0" xfId="48" applyFont="1" applyFill="1" applyBorder="1" applyAlignment="1" applyProtection="1">
      <alignment vertical="center"/>
      <protection hidden="1"/>
    </xf>
    <xf numFmtId="0" fontId="19" fillId="0" borderId="0" xfId="54" applyFont="1" applyProtection="1">
      <alignment/>
      <protection hidden="1"/>
    </xf>
    <xf numFmtId="0" fontId="19" fillId="0" borderId="0" xfId="54" applyFont="1" applyBorder="1" applyProtection="1">
      <alignment/>
      <protection hidden="1"/>
    </xf>
    <xf numFmtId="0" fontId="15" fillId="0" borderId="0" xfId="0" applyFont="1" applyFill="1" applyBorder="1" applyAlignment="1" applyProtection="1">
      <alignment horizontal="center"/>
      <protection hidden="1"/>
    </xf>
    <xf numFmtId="4" fontId="19" fillId="0" borderId="0" xfId="0" applyNumberFormat="1" applyFont="1" applyBorder="1" applyAlignment="1" applyProtection="1">
      <alignment/>
      <protection hidden="1"/>
    </xf>
    <xf numFmtId="192" fontId="19" fillId="0" borderId="0" xfId="48" applyNumberFormat="1" applyFont="1" applyFill="1" applyBorder="1" applyAlignment="1" applyProtection="1">
      <alignment horizontal="center" vertical="center"/>
      <protection hidden="1"/>
    </xf>
    <xf numFmtId="0" fontId="19" fillId="0" borderId="0" xfId="54" applyFont="1" applyBorder="1" applyAlignment="1" applyProtection="1">
      <alignment horizontal="right"/>
      <protection hidden="1"/>
    </xf>
    <xf numFmtId="0" fontId="19" fillId="0" borderId="0" xfId="54" applyFont="1" applyBorder="1" applyAlignment="1" applyProtection="1">
      <alignment horizontal="left"/>
      <protection hidden="1"/>
    </xf>
    <xf numFmtId="0" fontId="19" fillId="0" borderId="0" xfId="0" applyFont="1" applyFill="1" applyBorder="1" applyAlignment="1" applyProtection="1">
      <alignment/>
      <protection hidden="1"/>
    </xf>
    <xf numFmtId="0" fontId="15" fillId="0" borderId="0" xfId="0" applyFont="1" applyBorder="1" applyAlignment="1" applyProtection="1">
      <alignment horizontal="center"/>
      <protection hidden="1"/>
    </xf>
    <xf numFmtId="0" fontId="15" fillId="0" borderId="0" xfId="0" applyFont="1" applyBorder="1" applyAlignment="1" applyProtection="1">
      <alignment/>
      <protection hidden="1"/>
    </xf>
    <xf numFmtId="1" fontId="0" fillId="0" borderId="27" xfId="54" applyNumberFormat="1" applyFont="1" applyBorder="1" applyAlignment="1" applyProtection="1">
      <alignment horizontal="centerContinuous" vertical="center"/>
      <protection hidden="1"/>
    </xf>
    <xf numFmtId="4" fontId="0" fillId="0" borderId="0" xfId="0" applyNumberFormat="1" applyFont="1" applyAlignment="1" applyProtection="1">
      <alignment/>
      <protection hidden="1"/>
    </xf>
    <xf numFmtId="1" fontId="15" fillId="0" borderId="46" xfId="54" applyNumberFormat="1" applyFont="1" applyBorder="1" applyAlignment="1" applyProtection="1">
      <alignment horizontal="center"/>
      <protection hidden="1"/>
    </xf>
    <xf numFmtId="1" fontId="15" fillId="0" borderId="46" xfId="54" applyNumberFormat="1" applyFont="1" applyBorder="1" applyAlignment="1" applyProtection="1">
      <alignment horizontal="left" vertical="center"/>
      <protection hidden="1"/>
    </xf>
    <xf numFmtId="1" fontId="15" fillId="0" borderId="46" xfId="54" applyNumberFormat="1" applyFont="1" applyBorder="1" applyAlignment="1" applyProtection="1">
      <alignment horizontal="center" vertical="center"/>
      <protection hidden="1"/>
    </xf>
    <xf numFmtId="1" fontId="19" fillId="0" borderId="90" xfId="54" applyNumberFormat="1" applyFont="1" applyBorder="1" applyAlignment="1" applyProtection="1">
      <alignment horizontal="center" vertical="center"/>
      <protection hidden="1"/>
    </xf>
    <xf numFmtId="1" fontId="19" fillId="0" borderId="47" xfId="54" applyNumberFormat="1" applyFont="1" applyBorder="1" applyAlignment="1" applyProtection="1">
      <alignment horizontal="center" vertical="center"/>
      <protection hidden="1"/>
    </xf>
    <xf numFmtId="1" fontId="19" fillId="0" borderId="91" xfId="54" applyNumberFormat="1" applyFont="1" applyBorder="1" applyAlignment="1" applyProtection="1">
      <alignment horizontal="center" vertical="center"/>
      <protection hidden="1"/>
    </xf>
    <xf numFmtId="4" fontId="19" fillId="0" borderId="0" xfId="0" applyNumberFormat="1" applyFont="1" applyAlignment="1" applyProtection="1">
      <alignment/>
      <protection hidden="1"/>
    </xf>
    <xf numFmtId="0" fontId="19" fillId="0" borderId="35" xfId="0" applyFont="1" applyBorder="1" applyAlignment="1" applyProtection="1">
      <alignment vertical="center" wrapText="1"/>
      <protection hidden="1"/>
    </xf>
    <xf numFmtId="192" fontId="15" fillId="0" borderId="38" xfId="48" applyNumberFormat="1" applyFont="1" applyFill="1" applyBorder="1" applyAlignment="1" applyProtection="1">
      <alignment vertical="center"/>
      <protection hidden="1"/>
    </xf>
    <xf numFmtId="192" fontId="15" fillId="0" borderId="38" xfId="48" applyNumberFormat="1" applyFont="1" applyFill="1" applyBorder="1" applyAlignment="1" applyProtection="1">
      <alignment/>
      <protection hidden="1"/>
    </xf>
    <xf numFmtId="0" fontId="0" fillId="0" borderId="38" xfId="54" applyFont="1" applyBorder="1" applyAlignment="1" applyProtection="1">
      <alignment horizontal="left" vertical="center" wrapText="1"/>
      <protection hidden="1"/>
    </xf>
    <xf numFmtId="0" fontId="19" fillId="0" borderId="38" xfId="54" applyFont="1" applyBorder="1" applyAlignment="1" applyProtection="1">
      <alignment vertical="center" wrapText="1"/>
      <protection hidden="1"/>
    </xf>
    <xf numFmtId="192" fontId="19" fillId="0" borderId="38" xfId="48" applyNumberFormat="1" applyFont="1" applyFill="1" applyBorder="1" applyAlignment="1" applyProtection="1">
      <alignment/>
      <protection hidden="1"/>
    </xf>
    <xf numFmtId="0" fontId="15" fillId="0" borderId="38" xfId="54" applyFont="1" applyBorder="1" applyAlignment="1" applyProtection="1">
      <alignment horizontal="center"/>
      <protection hidden="1"/>
    </xf>
    <xf numFmtId="0" fontId="15" fillId="0" borderId="38" xfId="54" applyFont="1" applyBorder="1" applyAlignment="1" applyProtection="1">
      <alignment vertical="center" wrapText="1"/>
      <protection hidden="1"/>
    </xf>
    <xf numFmtId="192" fontId="15" fillId="0" borderId="38" xfId="48" applyNumberFormat="1" applyFont="1" applyFill="1" applyBorder="1" applyAlignment="1" applyProtection="1">
      <alignment/>
      <protection hidden="1"/>
    </xf>
    <xf numFmtId="192" fontId="19" fillId="0" borderId="37" xfId="48" applyNumberFormat="1" applyFont="1" applyFill="1" applyBorder="1" applyAlignment="1" applyProtection="1">
      <alignment/>
      <protection hidden="1"/>
    </xf>
    <xf numFmtId="0" fontId="15" fillId="0" borderId="38" xfId="54" applyFont="1" applyFill="1" applyBorder="1" applyAlignment="1" applyProtection="1">
      <alignment vertical="center" wrapText="1"/>
      <protection hidden="1"/>
    </xf>
    <xf numFmtId="4" fontId="19" fillId="0" borderId="0" xfId="0" applyNumberFormat="1" applyFont="1" applyFill="1" applyAlignment="1" applyProtection="1">
      <alignment/>
      <protection hidden="1"/>
    </xf>
    <xf numFmtId="0" fontId="19" fillId="0" borderId="0" xfId="0" applyFont="1" applyFill="1" applyAlignment="1" applyProtection="1">
      <alignment/>
      <protection hidden="1"/>
    </xf>
    <xf numFmtId="0" fontId="15" fillId="0" borderId="38" xfId="0" applyFont="1" applyBorder="1" applyAlignment="1" applyProtection="1">
      <alignment horizontal="center"/>
      <protection hidden="1"/>
    </xf>
    <xf numFmtId="192" fontId="19" fillId="0" borderId="38" xfId="48" applyNumberFormat="1" applyFont="1" applyFill="1" applyBorder="1" applyAlignment="1" applyProtection="1">
      <alignment/>
      <protection hidden="1"/>
    </xf>
    <xf numFmtId="0" fontId="19" fillId="0" borderId="0" xfId="0" applyFont="1" applyBorder="1" applyAlignment="1" applyProtection="1">
      <alignment/>
      <protection hidden="1"/>
    </xf>
    <xf numFmtId="0" fontId="19" fillId="0" borderId="0" xfId="0" applyFont="1" applyAlignment="1" applyProtection="1">
      <alignment/>
      <protection hidden="1"/>
    </xf>
    <xf numFmtId="192" fontId="19" fillId="0" borderId="38" xfId="48" applyNumberFormat="1" applyFont="1" applyFill="1" applyBorder="1" applyAlignment="1" applyProtection="1">
      <alignment horizontal="center"/>
      <protection hidden="1"/>
    </xf>
    <xf numFmtId="192" fontId="19" fillId="0" borderId="37" xfId="48" applyNumberFormat="1" applyFont="1" applyFill="1" applyBorder="1" applyAlignment="1" applyProtection="1">
      <alignment horizontal="center"/>
      <protection hidden="1"/>
    </xf>
    <xf numFmtId="192" fontId="19" fillId="8" borderId="92" xfId="48" applyNumberFormat="1" applyFont="1" applyFill="1" applyBorder="1" applyAlignment="1" applyProtection="1">
      <alignment horizontal="center"/>
      <protection hidden="1"/>
    </xf>
    <xf numFmtId="0" fontId="15" fillId="0" borderId="35" xfId="54" applyFont="1" applyFill="1" applyBorder="1" applyAlignment="1" applyProtection="1">
      <alignment horizontal="justify" vertical="center"/>
      <protection hidden="1"/>
    </xf>
    <xf numFmtId="192" fontId="19" fillId="0" borderId="0" xfId="48" applyNumberFormat="1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/>
      <protection hidden="1"/>
    </xf>
    <xf numFmtId="0" fontId="19" fillId="0" borderId="0" xfId="0" applyFont="1" applyFill="1" applyAlignment="1" applyProtection="1">
      <alignment/>
      <protection hidden="1"/>
    </xf>
    <xf numFmtId="192" fontId="15" fillId="17" borderId="38" xfId="48" applyNumberFormat="1" applyFont="1" applyFill="1" applyBorder="1" applyAlignment="1" applyProtection="1">
      <alignment/>
      <protection hidden="1"/>
    </xf>
    <xf numFmtId="192" fontId="19" fillId="17" borderId="38" xfId="48" applyNumberFormat="1" applyFont="1" applyFill="1" applyBorder="1" applyAlignment="1" applyProtection="1">
      <alignment horizontal="center"/>
      <protection hidden="1"/>
    </xf>
    <xf numFmtId="192" fontId="19" fillId="17" borderId="37" xfId="48" applyNumberFormat="1" applyFont="1" applyFill="1" applyBorder="1" applyAlignment="1" applyProtection="1">
      <alignment horizontal="center"/>
      <protection hidden="1"/>
    </xf>
    <xf numFmtId="192" fontId="15" fillId="16" borderId="38" xfId="48" applyNumberFormat="1" applyFont="1" applyFill="1" applyBorder="1" applyAlignment="1" applyProtection="1">
      <alignment/>
      <protection hidden="1"/>
    </xf>
    <xf numFmtId="192" fontId="19" fillId="16" borderId="38" xfId="48" applyNumberFormat="1" applyFont="1" applyFill="1" applyBorder="1" applyAlignment="1" applyProtection="1">
      <alignment horizontal="center"/>
      <protection hidden="1"/>
    </xf>
    <xf numFmtId="192" fontId="19" fillId="16" borderId="37" xfId="48" applyNumberFormat="1" applyFont="1" applyFill="1" applyBorder="1" applyAlignment="1" applyProtection="1">
      <alignment horizontal="center"/>
      <protection hidden="1"/>
    </xf>
    <xf numFmtId="192" fontId="19" fillId="0" borderId="71" xfId="48" applyNumberFormat="1" applyFont="1" applyFill="1" applyBorder="1" applyAlignment="1" applyProtection="1">
      <alignment/>
      <protection hidden="1"/>
    </xf>
    <xf numFmtId="0" fontId="15" fillId="0" borderId="93" xfId="54" applyFont="1" applyBorder="1" applyAlignment="1" applyProtection="1">
      <alignment horizontal="center" wrapText="1"/>
      <protection hidden="1"/>
    </xf>
    <xf numFmtId="0" fontId="15" fillId="0" borderId="93" xfId="54" applyFont="1" applyBorder="1" applyAlignment="1" applyProtection="1">
      <alignment vertical="center" wrapText="1"/>
      <protection hidden="1"/>
    </xf>
    <xf numFmtId="192" fontId="15" fillId="0" borderId="93" xfId="48" applyNumberFormat="1" applyFont="1" applyFill="1" applyBorder="1" applyAlignment="1" applyProtection="1">
      <alignment/>
      <protection hidden="1"/>
    </xf>
    <xf numFmtId="192" fontId="19" fillId="0" borderId="93" xfId="48" applyNumberFormat="1" applyFont="1" applyFill="1" applyBorder="1" applyAlignment="1" applyProtection="1">
      <alignment/>
      <protection hidden="1"/>
    </xf>
    <xf numFmtId="0" fontId="19" fillId="0" borderId="0" xfId="54" applyFont="1" applyBorder="1" applyAlignment="1" applyProtection="1">
      <alignment horizontal="justify"/>
      <protection hidden="1"/>
    </xf>
    <xf numFmtId="0" fontId="15" fillId="0" borderId="0" xfId="0" applyFont="1" applyBorder="1" applyAlignment="1" applyProtection="1">
      <alignment/>
      <protection hidden="1"/>
    </xf>
    <xf numFmtId="9" fontId="14" fillId="0" borderId="0" xfId="56" applyFont="1" applyFill="1" applyBorder="1" applyAlignment="1" applyProtection="1">
      <alignment horizontal="center" vertical="center"/>
      <protection hidden="1"/>
    </xf>
    <xf numFmtId="49" fontId="0" fillId="0" borderId="0" xfId="0" applyNumberFormat="1" applyFont="1" applyBorder="1" applyAlignment="1" applyProtection="1">
      <alignment/>
      <protection hidden="1"/>
    </xf>
    <xf numFmtId="9" fontId="19" fillId="0" borderId="0" xfId="56" applyFont="1" applyFill="1" applyBorder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36" fillId="0" borderId="0" xfId="0" applyFont="1" applyAlignment="1" applyProtection="1">
      <alignment/>
      <protection hidden="1"/>
    </xf>
    <xf numFmtId="4" fontId="27" fillId="0" borderId="0" xfId="0" applyNumberFormat="1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right"/>
      <protection hidden="1"/>
    </xf>
    <xf numFmtId="0" fontId="13" fillId="0" borderId="0" xfId="0" applyFont="1" applyBorder="1" applyAlignment="1" applyProtection="1">
      <alignment/>
      <protection hidden="1"/>
    </xf>
    <xf numFmtId="0" fontId="13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14" fontId="14" fillId="0" borderId="0" xfId="0" applyNumberFormat="1" applyFont="1" applyFill="1" applyBorder="1" applyAlignment="1" applyProtection="1">
      <alignment/>
      <protection hidden="1"/>
    </xf>
    <xf numFmtId="0" fontId="0" fillId="0" borderId="69" xfId="54" applyFont="1" applyFill="1" applyBorder="1" applyAlignment="1" applyProtection="1">
      <alignment horizontal="center" vertical="center"/>
      <protection hidden="1"/>
    </xf>
    <xf numFmtId="49" fontId="0" fillId="0" borderId="29" xfId="54" applyNumberFormat="1" applyFont="1" applyFill="1" applyBorder="1" applyAlignment="1" applyProtection="1">
      <alignment horizontal="center" vertical="center"/>
      <protection hidden="1"/>
    </xf>
    <xf numFmtId="180" fontId="0" fillId="0" borderId="34" xfId="48" applyNumberFormat="1" applyFont="1" applyFill="1" applyBorder="1" applyAlignment="1" applyProtection="1">
      <alignment vertical="center"/>
      <protection hidden="1"/>
    </xf>
    <xf numFmtId="180" fontId="0" fillId="0" borderId="94" xfId="54" applyNumberFormat="1" applyFont="1" applyFill="1" applyBorder="1" applyAlignment="1" applyProtection="1">
      <alignment vertical="center"/>
      <protection hidden="1"/>
    </xf>
    <xf numFmtId="0" fontId="0" fillId="0" borderId="44" xfId="54" applyFont="1" applyFill="1" applyBorder="1" applyAlignment="1" applyProtection="1">
      <alignment horizontal="center" vertical="center"/>
      <protection hidden="1"/>
    </xf>
    <xf numFmtId="49" fontId="0" fillId="0" borderId="51" xfId="54" applyNumberFormat="1" applyFont="1" applyFill="1" applyBorder="1" applyAlignment="1" applyProtection="1">
      <alignment horizontal="center" vertical="center"/>
      <protection hidden="1"/>
    </xf>
    <xf numFmtId="49" fontId="0" fillId="0" borderId="75" xfId="54" applyNumberFormat="1" applyFont="1" applyFill="1" applyBorder="1" applyAlignment="1" applyProtection="1">
      <alignment horizontal="center" vertical="center"/>
      <protection hidden="1"/>
    </xf>
    <xf numFmtId="180" fontId="14" fillId="0" borderId="14" xfId="48" applyNumberFormat="1" applyFont="1" applyFill="1" applyBorder="1" applyAlignment="1" applyProtection="1">
      <alignment/>
      <protection hidden="1"/>
    </xf>
    <xf numFmtId="192" fontId="37" fillId="0" borderId="34" xfId="48" applyNumberFormat="1" applyFont="1" applyFill="1" applyBorder="1" applyAlignment="1" applyProtection="1">
      <alignment horizontal="right"/>
      <protection hidden="1"/>
    </xf>
    <xf numFmtId="0" fontId="0" fillId="0" borderId="24" xfId="0" applyBorder="1" applyAlignment="1" applyProtection="1">
      <alignment/>
      <protection hidden="1"/>
    </xf>
    <xf numFmtId="192" fontId="0" fillId="0" borderId="24" xfId="0" applyNumberFormat="1" applyBorder="1" applyAlignment="1" applyProtection="1">
      <alignment/>
      <protection hidden="1"/>
    </xf>
    <xf numFmtId="4" fontId="4" fillId="0" borderId="95" xfId="54" applyNumberFormat="1" applyFont="1" applyBorder="1" applyAlignment="1" applyProtection="1">
      <alignment horizontal="center" vertical="center"/>
      <protection hidden="1"/>
    </xf>
    <xf numFmtId="4" fontId="0" fillId="0" borderId="28" xfId="54" applyNumberFormat="1" applyBorder="1" applyAlignment="1" applyProtection="1">
      <alignment vertical="center"/>
      <protection hidden="1"/>
    </xf>
    <xf numFmtId="4" fontId="22" fillId="0" borderId="91" xfId="54" applyNumberFormat="1" applyFont="1" applyBorder="1" applyAlignment="1" applyProtection="1">
      <alignment vertical="center"/>
      <protection hidden="1"/>
    </xf>
    <xf numFmtId="4" fontId="22" fillId="0" borderId="70" xfId="54" applyNumberFormat="1" applyFont="1" applyBorder="1" applyAlignment="1" applyProtection="1">
      <alignment vertical="center"/>
      <protection hidden="1"/>
    </xf>
    <xf numFmtId="0" fontId="0" fillId="0" borderId="29" xfId="0" applyFont="1" applyBorder="1" applyAlignment="1" applyProtection="1">
      <alignment/>
      <protection hidden="1"/>
    </xf>
    <xf numFmtId="0" fontId="24" fillId="0" borderId="34" xfId="54" applyFont="1" applyBorder="1" applyAlignment="1" applyProtection="1">
      <alignment horizontal="justify" vertical="center"/>
      <protection hidden="1"/>
    </xf>
    <xf numFmtId="0" fontId="12" fillId="0" borderId="34" xfId="54" applyFont="1" applyBorder="1" applyAlignment="1" applyProtection="1">
      <alignment horizontal="justify" vertical="center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29" fillId="0" borderId="27" xfId="53" applyFont="1" applyFill="1" applyBorder="1" applyProtection="1">
      <alignment/>
      <protection hidden="1"/>
    </xf>
    <xf numFmtId="0" fontId="29" fillId="0" borderId="27" xfId="53" applyFont="1" applyFill="1" applyBorder="1" applyAlignment="1" applyProtection="1">
      <alignment horizontal="right"/>
      <protection hidden="1"/>
    </xf>
    <xf numFmtId="192" fontId="22" fillId="0" borderId="0" xfId="48" applyNumberFormat="1" applyFont="1" applyFill="1" applyBorder="1" applyAlignment="1" applyProtection="1">
      <alignment vertical="center"/>
      <protection hidden="1"/>
    </xf>
    <xf numFmtId="0" fontId="12" fillId="0" borderId="34" xfId="54" applyFont="1" applyBorder="1" applyAlignment="1" applyProtection="1">
      <alignment horizontal="center" vertical="center" wrapText="1"/>
      <protection hidden="1"/>
    </xf>
    <xf numFmtId="0" fontId="15" fillId="0" borderId="38" xfId="54" applyFont="1" applyBorder="1" applyAlignment="1" applyProtection="1">
      <alignment horizontal="center" vertical="center" wrapText="1"/>
      <protection hidden="1"/>
    </xf>
    <xf numFmtId="0" fontId="15" fillId="0" borderId="38" xfId="54" applyFont="1" applyFill="1" applyBorder="1" applyAlignment="1" applyProtection="1">
      <alignment horizontal="center" vertical="center" wrapText="1"/>
      <protection hidden="1"/>
    </xf>
    <xf numFmtId="0" fontId="15" fillId="0" borderId="38" xfId="0" applyFont="1" applyBorder="1" applyAlignment="1" applyProtection="1">
      <alignment horizontal="center" vertical="center" wrapText="1"/>
      <protection hidden="1"/>
    </xf>
    <xf numFmtId="0" fontId="12" fillId="0" borderId="50" xfId="0" applyFont="1" applyBorder="1" applyAlignment="1" applyProtection="1">
      <alignment horizontal="center" vertical="center" wrapText="1"/>
      <protection hidden="1"/>
    </xf>
    <xf numFmtId="0" fontId="12" fillId="0" borderId="5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left"/>
      <protection hidden="1"/>
    </xf>
    <xf numFmtId="0" fontId="16" fillId="0" borderId="0" xfId="54" applyFont="1" applyBorder="1" applyAlignment="1" applyProtection="1">
      <alignment horizontal="centerContinuous"/>
      <protection hidden="1"/>
    </xf>
    <xf numFmtId="0" fontId="0" fillId="0" borderId="0" xfId="54" applyFont="1" applyBorder="1" applyAlignment="1" applyProtection="1">
      <alignment horizontal="center"/>
      <protection hidden="1"/>
    </xf>
    <xf numFmtId="0" fontId="0" fillId="0" borderId="0" xfId="54" applyFont="1" applyBorder="1" applyAlignment="1" applyProtection="1">
      <alignment horizontal="centerContinuous"/>
      <protection hidden="1"/>
    </xf>
    <xf numFmtId="0" fontId="14" fillId="0" borderId="15" xfId="54" applyFont="1" applyBorder="1" applyAlignment="1" applyProtection="1">
      <alignment horizontal="center" vertical="center"/>
      <protection hidden="1"/>
    </xf>
    <xf numFmtId="183" fontId="14" fillId="0" borderId="15" xfId="48" applyFont="1" applyBorder="1" applyAlignment="1" applyProtection="1">
      <alignment horizontal="center" vertical="center" wrapText="1"/>
      <protection hidden="1"/>
    </xf>
    <xf numFmtId="0" fontId="15" fillId="0" borderId="18" xfId="54" applyFont="1" applyBorder="1" applyAlignment="1" applyProtection="1">
      <alignment horizontal="centerContinuous"/>
      <protection hidden="1"/>
    </xf>
    <xf numFmtId="0" fontId="15" fillId="0" borderId="96" xfId="54" applyFont="1" applyBorder="1" applyAlignment="1" applyProtection="1">
      <alignment horizontal="center"/>
      <protection hidden="1"/>
    </xf>
    <xf numFmtId="183" fontId="15" fillId="0" borderId="20" xfId="48" applyFont="1" applyBorder="1" applyAlignment="1" applyProtection="1">
      <alignment horizontal="centerContinuous" wrapText="1"/>
      <protection hidden="1"/>
    </xf>
    <xf numFmtId="0" fontId="19" fillId="0" borderId="11" xfId="54" applyFont="1" applyBorder="1" applyAlignment="1" applyProtection="1">
      <alignment horizontal="center" vertical="center"/>
      <protection hidden="1"/>
    </xf>
    <xf numFmtId="0" fontId="19" fillId="0" borderId="11" xfId="0" applyFont="1" applyBorder="1" applyAlignment="1" applyProtection="1">
      <alignment horizontal="left" vertical="center" wrapText="1"/>
      <protection hidden="1"/>
    </xf>
    <xf numFmtId="0" fontId="19" fillId="0" borderId="20" xfId="0" applyFont="1" applyBorder="1" applyAlignment="1" applyProtection="1">
      <alignment horizontal="left" vertical="center" wrapText="1"/>
      <protection hidden="1"/>
    </xf>
    <xf numFmtId="0" fontId="19" fillId="0" borderId="11" xfId="54" applyFont="1" applyBorder="1" applyAlignment="1" applyProtection="1">
      <alignment horizontal="left" vertical="center"/>
      <protection hidden="1"/>
    </xf>
    <xf numFmtId="192" fontId="19" fillId="0" borderId="20" xfId="48" applyNumberFormat="1" applyFont="1" applyBorder="1" applyAlignment="1" applyProtection="1">
      <alignment horizontal="centerContinuous"/>
      <protection hidden="1"/>
    </xf>
    <xf numFmtId="0" fontId="15" fillId="0" borderId="11" xfId="54" applyFont="1" applyBorder="1" applyAlignment="1" applyProtection="1">
      <alignment horizontal="left" vertical="center"/>
      <protection hidden="1"/>
    </xf>
    <xf numFmtId="0" fontId="19" fillId="0" borderId="20" xfId="54" applyFont="1" applyBorder="1" applyAlignment="1" applyProtection="1">
      <alignment horizontal="left" vertical="center"/>
      <protection hidden="1"/>
    </xf>
    <xf numFmtId="192" fontId="19" fillId="0" borderId="20" xfId="48" applyNumberFormat="1" applyFont="1" applyBorder="1" applyAlignment="1" applyProtection="1">
      <alignment horizontal="center" vertical="center"/>
      <protection hidden="1"/>
    </xf>
    <xf numFmtId="192" fontId="19" fillId="0" borderId="20" xfId="48" applyNumberFormat="1" applyFont="1" applyFill="1" applyBorder="1" applyAlignment="1" applyProtection="1">
      <alignment horizontal="right" vertical="center"/>
      <protection hidden="1"/>
    </xf>
    <xf numFmtId="192" fontId="19" fillId="0" borderId="20" xfId="48" applyNumberFormat="1" applyFont="1" applyBorder="1" applyAlignment="1" applyProtection="1">
      <alignment horizontal="right" vertical="center"/>
      <protection hidden="1"/>
    </xf>
    <xf numFmtId="0" fontId="15" fillId="0" borderId="11" xfId="54" applyFont="1" applyBorder="1" applyAlignment="1" applyProtection="1">
      <alignment horizontal="center" vertical="center"/>
      <protection hidden="1"/>
    </xf>
    <xf numFmtId="0" fontId="15" fillId="0" borderId="11" xfId="54" applyFont="1" applyBorder="1" applyAlignment="1" applyProtection="1">
      <alignment horizontal="center"/>
      <protection hidden="1"/>
    </xf>
    <xf numFmtId="0" fontId="19" fillId="0" borderId="20" xfId="0" applyFont="1" applyBorder="1" applyAlignment="1" applyProtection="1">
      <alignment horizontal="justify" vertical="top" wrapText="1"/>
      <protection hidden="1"/>
    </xf>
    <xf numFmtId="0" fontId="15" fillId="0" borderId="97" xfId="54" applyFont="1" applyBorder="1" applyAlignment="1" applyProtection="1">
      <alignment horizontal="center"/>
      <protection hidden="1"/>
    </xf>
    <xf numFmtId="0" fontId="15" fillId="0" borderId="19" xfId="54" applyFont="1" applyBorder="1" applyAlignment="1" applyProtection="1">
      <alignment horizontal="left"/>
      <protection hidden="1"/>
    </xf>
    <xf numFmtId="192" fontId="19" fillId="0" borderId="19" xfId="48" applyNumberFormat="1" applyFont="1" applyBorder="1" applyAlignment="1" applyProtection="1">
      <alignment horizontal="centerContinuous"/>
      <protection hidden="1"/>
    </xf>
    <xf numFmtId="0" fontId="15" fillId="0" borderId="17" xfId="54" applyFont="1" applyBorder="1" applyAlignment="1" applyProtection="1">
      <alignment horizontal="center" vertical="center" wrapText="1"/>
      <protection hidden="1"/>
    </xf>
    <xf numFmtId="192" fontId="39" fillId="0" borderId="98" xfId="48" applyNumberFormat="1" applyFont="1" applyBorder="1" applyAlignment="1" applyProtection="1">
      <alignment horizontal="right" vertical="center" wrapText="1"/>
      <protection hidden="1"/>
    </xf>
    <xf numFmtId="0" fontId="0" fillId="0" borderId="0" xfId="54" applyFont="1" applyBorder="1" applyAlignment="1" applyProtection="1">
      <alignment vertical="center" wrapText="1"/>
      <protection hidden="1"/>
    </xf>
    <xf numFmtId="0" fontId="15" fillId="0" borderId="0" xfId="54" applyFont="1" applyBorder="1" applyAlignment="1" applyProtection="1">
      <alignment horizontal="center" vertical="center" wrapText="1"/>
      <protection hidden="1"/>
    </xf>
    <xf numFmtId="0" fontId="15" fillId="0" borderId="0" xfId="0" applyFont="1" applyBorder="1" applyAlignment="1" applyProtection="1">
      <alignment horizontal="center" vertical="center" wrapText="1"/>
      <protection hidden="1"/>
    </xf>
    <xf numFmtId="192" fontId="24" fillId="0" borderId="0" xfId="48" applyNumberFormat="1" applyFont="1" applyBorder="1" applyAlignment="1" applyProtection="1">
      <alignment horizontal="right" vertical="center" wrapText="1"/>
      <protection hidden="1"/>
    </xf>
    <xf numFmtId="0" fontId="0" fillId="0" borderId="26" xfId="54" applyFont="1" applyBorder="1" applyProtection="1">
      <alignment/>
      <protection hidden="1"/>
    </xf>
    <xf numFmtId="0" fontId="0" fillId="0" borderId="41" xfId="54" applyFont="1" applyBorder="1" applyProtection="1">
      <alignment/>
      <protection hidden="1"/>
    </xf>
    <xf numFmtId="0" fontId="19" fillId="0" borderId="99" xfId="54" applyFont="1" applyBorder="1" applyAlignment="1" applyProtection="1">
      <alignment horizontal="center" vertical="center"/>
      <protection hidden="1"/>
    </xf>
    <xf numFmtId="0" fontId="0" fillId="0" borderId="99" xfId="54" applyFont="1" applyBorder="1" applyProtection="1">
      <alignment/>
      <protection hidden="1"/>
    </xf>
    <xf numFmtId="192" fontId="19" fillId="0" borderId="99" xfId="48" applyNumberFormat="1" applyFont="1" applyFill="1" applyBorder="1" applyAlignment="1" applyProtection="1">
      <alignment horizontal="right" vertical="center"/>
      <protection hidden="1"/>
    </xf>
    <xf numFmtId="0" fontId="15" fillId="0" borderId="97" xfId="54" applyFont="1" applyBorder="1" applyAlignment="1" applyProtection="1">
      <alignment horizontal="center" vertical="center" wrapText="1"/>
      <protection hidden="1"/>
    </xf>
    <xf numFmtId="0" fontId="0" fillId="0" borderId="12" xfId="54" applyFont="1" applyBorder="1" applyProtection="1">
      <alignment/>
      <protection hidden="1"/>
    </xf>
    <xf numFmtId="0" fontId="0" fillId="0" borderId="12" xfId="0" applyFont="1" applyBorder="1" applyAlignment="1" applyProtection="1">
      <alignment horizontal="justify"/>
      <protection hidden="1"/>
    </xf>
    <xf numFmtId="192" fontId="0" fillId="0" borderId="12" xfId="0" applyNumberFormat="1" applyFont="1" applyBorder="1" applyAlignment="1" applyProtection="1">
      <alignment/>
      <protection hidden="1"/>
    </xf>
    <xf numFmtId="192" fontId="27" fillId="0" borderId="98" xfId="48" applyNumberFormat="1" applyFont="1" applyBorder="1" applyAlignment="1" applyProtection="1">
      <alignment horizontal="right" vertical="center" wrapText="1"/>
      <protection hidden="1"/>
    </xf>
    <xf numFmtId="0" fontId="0" fillId="0" borderId="0" xfId="0" applyFont="1" applyAlignment="1" applyProtection="1">
      <alignment horizontal="justify"/>
      <protection hidden="1"/>
    </xf>
    <xf numFmtId="192" fontId="0" fillId="0" borderId="0" xfId="0" applyNumberFormat="1" applyFont="1" applyAlignment="1" applyProtection="1">
      <alignment/>
      <protection hidden="1"/>
    </xf>
    <xf numFmtId="0" fontId="0" fillId="0" borderId="0" xfId="0" applyFont="1" applyFill="1" applyAlignment="1" applyProtection="1">
      <alignment horizontal="justify"/>
      <protection hidden="1"/>
    </xf>
    <xf numFmtId="49" fontId="0" fillId="0" borderId="0" xfId="53" applyNumberFormat="1" applyFont="1" applyFill="1" applyAlignment="1" applyProtection="1">
      <alignment vertical="center"/>
      <protection hidden="1"/>
    </xf>
    <xf numFmtId="0" fontId="0" fillId="0" borderId="0" xfId="54" applyFont="1" applyProtection="1">
      <alignment/>
      <protection hidden="1"/>
    </xf>
    <xf numFmtId="0" fontId="0" fillId="0" borderId="0" xfId="54" applyFont="1" applyBorder="1" applyProtection="1">
      <alignment/>
      <protection hidden="1"/>
    </xf>
    <xf numFmtId="199" fontId="14" fillId="0" borderId="0" xfId="0" applyNumberFormat="1" applyFont="1" applyFill="1" applyBorder="1" applyAlignment="1" applyProtection="1">
      <alignment horizontal="left"/>
      <protection hidden="1"/>
    </xf>
    <xf numFmtId="4" fontId="27" fillId="0" borderId="0" xfId="0" applyNumberFormat="1" applyFont="1" applyFill="1" applyBorder="1" applyAlignment="1" applyProtection="1">
      <alignment/>
      <protection hidden="1"/>
    </xf>
    <xf numFmtId="4" fontId="27" fillId="0" borderId="0" xfId="0" applyNumberFormat="1" applyFont="1" applyFill="1" applyBorder="1" applyAlignment="1" applyProtection="1">
      <alignment horizontal="center"/>
      <protection hidden="1"/>
    </xf>
    <xf numFmtId="4" fontId="15" fillId="0" borderId="0" xfId="0" applyNumberFormat="1" applyFont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5" fillId="0" borderId="0" xfId="0" applyFont="1" applyFill="1" applyBorder="1" applyAlignment="1" applyProtection="1">
      <alignment/>
      <protection hidden="1"/>
    </xf>
    <xf numFmtId="0" fontId="13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4" fontId="21" fillId="0" borderId="46" xfId="54" applyNumberFormat="1" applyFont="1" applyBorder="1" applyAlignment="1" applyProtection="1">
      <alignment vertical="center"/>
      <protection hidden="1"/>
    </xf>
    <xf numFmtId="1" fontId="21" fillId="0" borderId="47" xfId="54" applyNumberFormat="1" applyFont="1" applyBorder="1" applyAlignment="1" applyProtection="1">
      <alignment horizontal="center" vertical="center"/>
      <protection hidden="1"/>
    </xf>
    <xf numFmtId="1" fontId="21" fillId="0" borderId="91" xfId="54" applyNumberFormat="1" applyFont="1" applyBorder="1" applyAlignment="1" applyProtection="1">
      <alignment horizontal="center" vertical="center"/>
      <protection hidden="1"/>
    </xf>
    <xf numFmtId="192" fontId="21" fillId="24" borderId="38" xfId="48" applyNumberFormat="1" applyFont="1" applyFill="1" applyBorder="1" applyAlignment="1" applyProtection="1">
      <alignment vertical="center"/>
      <protection hidden="1"/>
    </xf>
    <xf numFmtId="192" fontId="21" fillId="24" borderId="37" xfId="48" applyNumberFormat="1" applyFont="1" applyFill="1" applyBorder="1" applyAlignment="1" applyProtection="1">
      <alignment horizontal="center" vertical="center"/>
      <protection hidden="1"/>
    </xf>
    <xf numFmtId="0" fontId="16" fillId="0" borderId="50" xfId="54" applyFont="1" applyBorder="1" applyAlignment="1" applyProtection="1">
      <alignment horizontal="center" vertical="top"/>
      <protection hidden="1"/>
    </xf>
    <xf numFmtId="0" fontId="0" fillId="0" borderId="38" xfId="54" applyFont="1" applyBorder="1" applyAlignment="1" applyProtection="1">
      <alignment horizontal="left" vertical="center" wrapText="1"/>
      <protection hidden="1"/>
    </xf>
    <xf numFmtId="192" fontId="0" fillId="24" borderId="38" xfId="48" applyNumberFormat="1" applyFont="1" applyFill="1" applyBorder="1" applyAlignment="1" applyProtection="1">
      <alignment/>
      <protection hidden="1"/>
    </xf>
    <xf numFmtId="192" fontId="0" fillId="24" borderId="37" xfId="48" applyNumberFormat="1" applyFont="1" applyFill="1" applyBorder="1" applyAlignment="1" applyProtection="1">
      <alignment/>
      <protection hidden="1"/>
    </xf>
    <xf numFmtId="192" fontId="0" fillId="24" borderId="38" xfId="48" applyNumberFormat="1" applyFont="1" applyFill="1" applyBorder="1" applyAlignment="1" applyProtection="1">
      <alignment/>
      <protection hidden="1"/>
    </xf>
    <xf numFmtId="0" fontId="15" fillId="0" borderId="38" xfId="54" applyFont="1" applyBorder="1" applyAlignment="1" applyProtection="1">
      <alignment horizontal="left" vertical="center" wrapText="1"/>
      <protection hidden="1"/>
    </xf>
    <xf numFmtId="192" fontId="13" fillId="24" borderId="38" xfId="48" applyNumberFormat="1" applyFont="1" applyFill="1" applyBorder="1" applyAlignment="1" applyProtection="1">
      <alignment/>
      <protection hidden="1"/>
    </xf>
    <xf numFmtId="192" fontId="13" fillId="24" borderId="37" xfId="48" applyNumberFormat="1" applyFont="1" applyFill="1" applyBorder="1" applyAlignment="1" applyProtection="1">
      <alignment/>
      <protection hidden="1"/>
    </xf>
    <xf numFmtId="0" fontId="0" fillId="0" borderId="50" xfId="54" applyFont="1" applyBorder="1" applyAlignment="1" applyProtection="1">
      <alignment horizontal="center"/>
      <protection hidden="1"/>
    </xf>
    <xf numFmtId="0" fontId="0" fillId="0" borderId="53" xfId="54" applyFont="1" applyBorder="1" applyAlignment="1" applyProtection="1">
      <alignment horizontal="center"/>
      <protection hidden="1"/>
    </xf>
    <xf numFmtId="0" fontId="0" fillId="0" borderId="67" xfId="54" applyFont="1" applyBorder="1" applyAlignment="1" applyProtection="1">
      <alignment horizontal="center"/>
      <protection hidden="1"/>
    </xf>
    <xf numFmtId="0" fontId="0" fillId="0" borderId="81" xfId="54" applyFont="1" applyBorder="1" applyAlignment="1" applyProtection="1">
      <alignment horizontal="justify" vertical="center"/>
      <protection hidden="1"/>
    </xf>
    <xf numFmtId="192" fontId="0" fillId="0" borderId="38" xfId="48" applyNumberFormat="1" applyFont="1" applyFill="1" applyBorder="1" applyAlignment="1" applyProtection="1">
      <alignment/>
      <protection hidden="1"/>
    </xf>
    <xf numFmtId="192" fontId="0" fillId="0" borderId="37" xfId="48" applyNumberFormat="1" applyFont="1" applyFill="1" applyBorder="1" applyAlignment="1" applyProtection="1">
      <alignment/>
      <protection hidden="1"/>
    </xf>
    <xf numFmtId="192" fontId="0" fillId="0" borderId="38" xfId="48" applyNumberFormat="1" applyFont="1" applyFill="1" applyBorder="1" applyAlignment="1" applyProtection="1">
      <alignment/>
      <protection hidden="1"/>
    </xf>
    <xf numFmtId="192" fontId="0" fillId="0" borderId="71" xfId="48" applyNumberFormat="1" applyFont="1" applyFill="1" applyBorder="1" applyAlignment="1" applyProtection="1">
      <alignment/>
      <protection hidden="1"/>
    </xf>
    <xf numFmtId="192" fontId="13" fillId="0" borderId="100" xfId="48" applyNumberFormat="1" applyFont="1" applyFill="1" applyBorder="1" applyAlignment="1" applyProtection="1">
      <alignment/>
      <protection hidden="1"/>
    </xf>
    <xf numFmtId="0" fontId="13" fillId="24" borderId="0" xfId="53" applyFont="1" applyFill="1" applyBorder="1" applyProtection="1">
      <alignment/>
      <protection hidden="1"/>
    </xf>
    <xf numFmtId="0" fontId="13" fillId="24" borderId="0" xfId="53" applyFont="1" applyFill="1" applyBorder="1" applyAlignment="1" applyProtection="1">
      <alignment horizontal="right"/>
      <protection hidden="1"/>
    </xf>
    <xf numFmtId="49" fontId="13" fillId="0" borderId="0" xfId="0" applyNumberFormat="1" applyFont="1" applyBorder="1" applyAlignment="1" applyProtection="1">
      <alignment/>
      <protection hidden="1"/>
    </xf>
    <xf numFmtId="192" fontId="13" fillId="0" borderId="0" xfId="48" applyNumberFormat="1" applyFont="1" applyFill="1" applyBorder="1" applyAlignment="1" applyProtection="1">
      <alignment/>
      <protection hidden="1"/>
    </xf>
    <xf numFmtId="0" fontId="0" fillId="0" borderId="38" xfId="54" applyFont="1" applyBorder="1" applyAlignment="1" applyProtection="1">
      <alignment horizontal="left" wrapText="1"/>
      <protection hidden="1"/>
    </xf>
    <xf numFmtId="0" fontId="19" fillId="0" borderId="0" xfId="0" applyFont="1" applyBorder="1" applyAlignment="1" applyProtection="1">
      <alignment horizontal="center"/>
      <protection hidden="1"/>
    </xf>
    <xf numFmtId="4" fontId="19" fillId="0" borderId="0" xfId="0" applyNumberFormat="1" applyFont="1" applyBorder="1" applyAlignment="1" applyProtection="1">
      <alignment horizontal="left"/>
      <protection hidden="1"/>
    </xf>
    <xf numFmtId="4" fontId="19" fillId="0" borderId="0" xfId="0" applyNumberFormat="1" applyFont="1" applyBorder="1" applyAlignment="1" applyProtection="1">
      <alignment horizontal="center"/>
      <protection hidden="1"/>
    </xf>
    <xf numFmtId="4" fontId="15" fillId="0" borderId="0" xfId="0" applyNumberFormat="1" applyFont="1" applyBorder="1" applyAlignment="1" applyProtection="1">
      <alignment horizontal="center"/>
      <protection hidden="1"/>
    </xf>
    <xf numFmtId="1" fontId="19" fillId="0" borderId="90" xfId="54" applyNumberFormat="1" applyFont="1" applyBorder="1" applyAlignment="1" applyProtection="1">
      <alignment horizontal="center"/>
      <protection hidden="1"/>
    </xf>
    <xf numFmtId="1" fontId="15" fillId="0" borderId="36" xfId="54" applyNumberFormat="1" applyFont="1" applyBorder="1" applyAlignment="1" applyProtection="1">
      <alignment horizontal="left" vertical="center"/>
      <protection hidden="1"/>
    </xf>
    <xf numFmtId="4" fontId="15" fillId="0" borderId="46" xfId="54" applyNumberFormat="1" applyFont="1" applyBorder="1" applyAlignment="1" applyProtection="1">
      <alignment vertical="center"/>
      <protection hidden="1"/>
    </xf>
    <xf numFmtId="0" fontId="19" fillId="0" borderId="71" xfId="54" applyFont="1" applyBorder="1" applyAlignment="1" applyProtection="1">
      <alignment horizontal="center" vertical="center" wrapText="1"/>
      <protection hidden="1"/>
    </xf>
    <xf numFmtId="192" fontId="19" fillId="0" borderId="37" xfId="48" applyNumberFormat="1" applyFont="1" applyFill="1" applyBorder="1" applyAlignment="1" applyProtection="1">
      <alignment vertical="center"/>
      <protection hidden="1"/>
    </xf>
    <xf numFmtId="0" fontId="15" fillId="0" borderId="71" xfId="54" applyFont="1" applyBorder="1" applyAlignment="1" applyProtection="1">
      <alignment horizontal="center" vertical="center" wrapText="1"/>
      <protection hidden="1"/>
    </xf>
    <xf numFmtId="192" fontId="19" fillId="0" borderId="37" xfId="48" applyNumberFormat="1" applyFont="1" applyBorder="1" applyAlignment="1" applyProtection="1">
      <alignment/>
      <protection hidden="1"/>
    </xf>
    <xf numFmtId="192" fontId="19" fillId="0" borderId="38" xfId="48" applyNumberFormat="1" applyFont="1" applyBorder="1" applyAlignment="1" applyProtection="1">
      <alignment/>
      <protection hidden="1"/>
    </xf>
    <xf numFmtId="0" fontId="19" fillId="0" borderId="71" xfId="54" applyFont="1" applyFill="1" applyBorder="1" applyAlignment="1" applyProtection="1">
      <alignment horizontal="center" vertical="center" wrapText="1"/>
      <protection hidden="1"/>
    </xf>
    <xf numFmtId="0" fontId="19" fillId="0" borderId="71" xfId="0" applyFont="1" applyBorder="1" applyAlignment="1" applyProtection="1">
      <alignment horizontal="center" vertical="center" wrapText="1"/>
      <protection hidden="1"/>
    </xf>
    <xf numFmtId="0" fontId="19" fillId="0" borderId="35" xfId="54" applyFont="1" applyBorder="1" applyAlignment="1" applyProtection="1">
      <alignment horizontal="left" vertical="center" wrapText="1"/>
      <protection hidden="1"/>
    </xf>
    <xf numFmtId="0" fontId="15" fillId="0" borderId="71" xfId="0" applyFont="1" applyBorder="1" applyAlignment="1" applyProtection="1">
      <alignment horizontal="center" vertical="center" wrapText="1"/>
      <protection hidden="1"/>
    </xf>
    <xf numFmtId="0" fontId="15" fillId="0" borderId="35" xfId="54" applyFont="1" applyBorder="1" applyAlignment="1" applyProtection="1">
      <alignment horizontal="left" vertical="center" wrapText="1"/>
      <protection hidden="1"/>
    </xf>
    <xf numFmtId="192" fontId="19" fillId="0" borderId="37" xfId="48" applyNumberFormat="1" applyFont="1" applyFill="1" applyBorder="1" applyAlignment="1" applyProtection="1">
      <alignment horizontal="center" vertical="center"/>
      <protection hidden="1"/>
    </xf>
    <xf numFmtId="192" fontId="15" fillId="16" borderId="38" xfId="48" applyNumberFormat="1" applyFont="1" applyFill="1" applyBorder="1" applyAlignment="1" applyProtection="1">
      <alignment vertical="center"/>
      <protection hidden="1"/>
    </xf>
    <xf numFmtId="192" fontId="19" fillId="16" borderId="37" xfId="48" applyNumberFormat="1" applyFont="1" applyFill="1" applyBorder="1" applyAlignment="1" applyProtection="1">
      <alignment horizontal="center" vertical="center"/>
      <protection hidden="1"/>
    </xf>
    <xf numFmtId="0" fontId="15" fillId="0" borderId="35" xfId="54" applyFont="1" applyBorder="1" applyAlignment="1" applyProtection="1">
      <alignment horizontal="justify" vertical="center" wrapText="1"/>
      <protection hidden="1"/>
    </xf>
    <xf numFmtId="0" fontId="19" fillId="0" borderId="71" xfId="54" applyFont="1" applyBorder="1" applyAlignment="1" applyProtection="1">
      <alignment horizontal="center"/>
      <protection hidden="1"/>
    </xf>
    <xf numFmtId="0" fontId="19" fillId="0" borderId="35" xfId="54" applyFont="1" applyBorder="1" applyAlignment="1" applyProtection="1">
      <alignment horizontal="justify" vertical="center"/>
      <protection hidden="1"/>
    </xf>
    <xf numFmtId="192" fontId="19" fillId="0" borderId="71" xfId="48" applyNumberFormat="1" applyFont="1" applyFill="1" applyBorder="1" applyAlignment="1" applyProtection="1">
      <alignment/>
      <protection hidden="1"/>
    </xf>
    <xf numFmtId="0" fontId="15" fillId="0" borderId="101" xfId="54" applyFont="1" applyBorder="1" applyAlignment="1" applyProtection="1">
      <alignment horizontal="center" vertical="center" wrapText="1"/>
      <protection hidden="1"/>
    </xf>
    <xf numFmtId="0" fontId="15" fillId="0" borderId="51" xfId="54" applyFont="1" applyBorder="1" applyAlignment="1" applyProtection="1">
      <alignment horizontal="justify" vertical="center"/>
      <protection hidden="1"/>
    </xf>
    <xf numFmtId="192" fontId="15" fillId="0" borderId="93" xfId="48" applyNumberFormat="1" applyFont="1" applyFill="1" applyBorder="1" applyAlignment="1" applyProtection="1">
      <alignment vertical="center"/>
      <protection hidden="1"/>
    </xf>
    <xf numFmtId="192" fontId="15" fillId="0" borderId="102" xfId="48" applyNumberFormat="1" applyFont="1" applyFill="1" applyBorder="1" applyAlignment="1" applyProtection="1">
      <alignment vertical="center"/>
      <protection hidden="1"/>
    </xf>
    <xf numFmtId="0" fontId="19" fillId="0" borderId="0" xfId="54" applyFont="1" applyFill="1" applyBorder="1" applyAlignment="1" applyProtection="1">
      <alignment horizontal="center"/>
      <protection hidden="1"/>
    </xf>
    <xf numFmtId="0" fontId="19" fillId="0" borderId="0" xfId="54" applyFont="1" applyFill="1" applyBorder="1" applyAlignment="1" applyProtection="1">
      <alignment horizontal="justify" vertical="center"/>
      <protection hidden="1"/>
    </xf>
    <xf numFmtId="0" fontId="15" fillId="0" borderId="0" xfId="54" applyFont="1" applyFill="1" applyBorder="1" applyAlignment="1" applyProtection="1">
      <alignment horizontal="left"/>
      <protection hidden="1"/>
    </xf>
    <xf numFmtId="4" fontId="19" fillId="0" borderId="0" xfId="0" applyNumberFormat="1" applyFont="1" applyFill="1" applyBorder="1" applyAlignment="1" applyProtection="1">
      <alignment/>
      <protection hidden="1"/>
    </xf>
    <xf numFmtId="49" fontId="19" fillId="0" borderId="0" xfId="54" applyNumberFormat="1" applyFont="1" applyFill="1" applyBorder="1" applyAlignment="1" applyProtection="1">
      <alignment horizontal="left"/>
      <protection hidden="1"/>
    </xf>
    <xf numFmtId="0" fontId="35" fillId="0" borderId="0" xfId="0" applyFont="1" applyFill="1" applyBorder="1" applyAlignment="1" applyProtection="1">
      <alignment/>
      <protection hidden="1"/>
    </xf>
    <xf numFmtId="189" fontId="15" fillId="0" borderId="0" xfId="54" applyNumberFormat="1" applyFont="1" applyBorder="1" applyAlignment="1" applyProtection="1">
      <alignment horizontal="center" vertical="center"/>
      <protection hidden="1"/>
    </xf>
    <xf numFmtId="0" fontId="0" fillId="4" borderId="0" xfId="54" applyFont="1" applyFill="1" applyProtection="1">
      <alignment/>
      <protection hidden="1"/>
    </xf>
    <xf numFmtId="0" fontId="33" fillId="0" borderId="0" xfId="54" applyFont="1" applyFill="1" applyAlignment="1" applyProtection="1">
      <alignment horizontal="center" vertical="center"/>
      <protection hidden="1"/>
    </xf>
    <xf numFmtId="0" fontId="13" fillId="5" borderId="34" xfId="54" applyFont="1" applyFill="1" applyBorder="1" applyAlignment="1" applyProtection="1">
      <alignment horizontal="center" vertical="center" wrapText="1"/>
      <protection hidden="1"/>
    </xf>
    <xf numFmtId="0" fontId="0" fillId="0" borderId="0" xfId="54" applyFont="1" applyBorder="1" applyAlignment="1" applyProtection="1">
      <alignment horizontal="center" vertical="center" wrapText="1"/>
      <protection hidden="1"/>
    </xf>
    <xf numFmtId="192" fontId="0" fillId="0" borderId="34" xfId="54" applyNumberFormat="1" applyFont="1" applyBorder="1" applyAlignment="1" applyProtection="1">
      <alignment vertical="center"/>
      <protection hidden="1"/>
    </xf>
    <xf numFmtId="192" fontId="0" fillId="0" borderId="0" xfId="54" applyNumberFormat="1" applyFont="1" applyBorder="1" applyProtection="1">
      <alignment/>
      <protection hidden="1"/>
    </xf>
    <xf numFmtId="0" fontId="0" fillId="0" borderId="34" xfId="54" applyFont="1" applyBorder="1" applyAlignment="1" applyProtection="1">
      <alignment horizontal="center" vertical="center" wrapText="1"/>
      <protection hidden="1"/>
    </xf>
    <xf numFmtId="0" fontId="26" fillId="4" borderId="0" xfId="54" applyFont="1" applyFill="1" applyProtection="1">
      <alignment/>
      <protection hidden="1"/>
    </xf>
    <xf numFmtId="0" fontId="26" fillId="0" borderId="0" xfId="54" applyFont="1" applyFill="1" applyProtection="1">
      <alignment/>
      <protection hidden="1"/>
    </xf>
    <xf numFmtId="192" fontId="0" fillId="0" borderId="0" xfId="54" applyNumberFormat="1" applyFont="1" applyBorder="1" applyAlignment="1" applyProtection="1">
      <alignment vertical="center"/>
      <protection hidden="1"/>
    </xf>
    <xf numFmtId="3" fontId="0" fillId="0" borderId="34" xfId="54" applyNumberFormat="1" applyFont="1" applyBorder="1" applyAlignment="1" applyProtection="1">
      <alignment horizontal="center" vertical="center"/>
      <protection hidden="1"/>
    </xf>
    <xf numFmtId="0" fontId="13" fillId="0" borderId="0" xfId="54" applyFont="1" applyBorder="1" applyAlignment="1" applyProtection="1">
      <alignment horizontal="center" vertical="center" wrapText="1"/>
      <protection hidden="1"/>
    </xf>
    <xf numFmtId="3" fontId="0" fillId="0" borderId="0" xfId="54" applyNumberFormat="1" applyFont="1" applyBorder="1" applyAlignment="1" applyProtection="1">
      <alignment horizontal="center" vertical="center"/>
      <protection hidden="1"/>
    </xf>
    <xf numFmtId="0" fontId="14" fillId="0" borderId="27" xfId="54" applyFont="1" applyBorder="1" applyProtection="1">
      <alignment/>
      <protection hidden="1"/>
    </xf>
    <xf numFmtId="0" fontId="14" fillId="4" borderId="0" xfId="54" applyFont="1" applyFill="1" applyProtection="1">
      <alignment/>
      <protection hidden="1"/>
    </xf>
    <xf numFmtId="183" fontId="0" fillId="4" borderId="0" xfId="48" applyFont="1" applyFill="1" applyAlignment="1" applyProtection="1">
      <alignment/>
      <protection hidden="1"/>
    </xf>
    <xf numFmtId="183" fontId="0" fillId="0" borderId="0" xfId="48" applyFont="1" applyFill="1" applyBorder="1" applyAlignment="1" applyProtection="1">
      <alignment vertical="center"/>
      <protection hidden="1"/>
    </xf>
    <xf numFmtId="196" fontId="15" fillId="0" borderId="34" xfId="56" applyNumberFormat="1" applyFont="1" applyFill="1" applyBorder="1" applyAlignment="1" applyProtection="1">
      <alignment horizontal="center" vertical="center"/>
      <protection hidden="1"/>
    </xf>
    <xf numFmtId="0" fontId="0" fillId="0" borderId="34" xfId="54" applyFont="1" applyBorder="1" applyAlignment="1" applyProtection="1">
      <alignment/>
      <protection hidden="1"/>
    </xf>
    <xf numFmtId="196" fontId="15" fillId="0" borderId="34" xfId="56" applyNumberFormat="1" applyFont="1" applyBorder="1" applyAlignment="1" applyProtection="1">
      <alignment horizontal="right" vertical="center"/>
      <protection hidden="1"/>
    </xf>
    <xf numFmtId="0" fontId="16" fillId="0" borderId="0" xfId="54" applyFont="1" applyFill="1" applyBorder="1" applyAlignment="1" applyProtection="1">
      <alignment horizontal="center" vertical="center" wrapText="1"/>
      <protection hidden="1"/>
    </xf>
    <xf numFmtId="0" fontId="8" fillId="0" borderId="0" xfId="54" applyFont="1" applyFill="1" applyBorder="1" applyAlignment="1" applyProtection="1">
      <alignment vertical="center"/>
      <protection hidden="1"/>
    </xf>
    <xf numFmtId="0" fontId="0" fillId="0" borderId="0" xfId="54" applyFont="1" applyFill="1" applyBorder="1" applyAlignment="1" applyProtection="1">
      <alignment/>
      <protection hidden="1"/>
    </xf>
    <xf numFmtId="189" fontId="15" fillId="0" borderId="0" xfId="54" applyNumberFormat="1" applyFont="1" applyFill="1" applyBorder="1" applyAlignment="1" applyProtection="1">
      <alignment horizontal="right" vertical="center"/>
      <protection hidden="1"/>
    </xf>
    <xf numFmtId="0" fontId="8" fillId="0" borderId="34" xfId="54" applyFont="1" applyBorder="1" applyAlignment="1" applyProtection="1">
      <alignment horizontal="center" vertical="center"/>
      <protection hidden="1"/>
    </xf>
    <xf numFmtId="0" fontId="14" fillId="0" borderId="34" xfId="54" applyFont="1" applyBorder="1" applyAlignment="1" applyProtection="1">
      <alignment horizontal="center" vertical="center"/>
      <protection hidden="1"/>
    </xf>
    <xf numFmtId="0" fontId="8" fillId="0" borderId="34" xfId="54" applyFont="1" applyBorder="1" applyAlignment="1" applyProtection="1">
      <alignment horizontal="center" vertical="center" wrapText="1"/>
      <protection hidden="1"/>
    </xf>
    <xf numFmtId="0" fontId="8" fillId="0" borderId="0" xfId="54" applyFont="1" applyAlignment="1" applyProtection="1">
      <alignment horizontal="center" vertical="justify"/>
      <protection hidden="1"/>
    </xf>
    <xf numFmtId="193" fontId="0" fillId="0" borderId="34" xfId="54" applyNumberFormat="1" applyFont="1" applyFill="1" applyBorder="1" applyAlignment="1" applyProtection="1">
      <alignment horizontal="right" vertical="center"/>
      <protection hidden="1"/>
    </xf>
    <xf numFmtId="193" fontId="0" fillId="0" borderId="34" xfId="54" applyNumberFormat="1" applyFont="1" applyBorder="1" applyAlignment="1" applyProtection="1">
      <alignment horizontal="right" vertical="center"/>
      <protection hidden="1"/>
    </xf>
    <xf numFmtId="189" fontId="8" fillId="0" borderId="34" xfId="54" applyNumberFormat="1" applyFont="1" applyBorder="1" applyAlignment="1" applyProtection="1">
      <alignment horizontal="right" vertical="center"/>
      <protection hidden="1"/>
    </xf>
    <xf numFmtId="4" fontId="8" fillId="0" borderId="0" xfId="54" applyNumberFormat="1" applyFont="1" applyAlignment="1" applyProtection="1">
      <alignment vertical="center"/>
      <protection hidden="1"/>
    </xf>
    <xf numFmtId="193" fontId="15" fillId="0" borderId="34" xfId="54" applyNumberFormat="1" applyFont="1" applyBorder="1" applyAlignment="1" applyProtection="1">
      <alignment horizontal="right" vertical="center"/>
      <protection hidden="1"/>
    </xf>
    <xf numFmtId="180" fontId="15" fillId="0" borderId="34" xfId="50" applyNumberFormat="1" applyFont="1" applyBorder="1" applyAlignment="1" applyProtection="1">
      <alignment horizontal="right" vertical="center"/>
      <protection hidden="1"/>
    </xf>
    <xf numFmtId="189" fontId="15" fillId="0" borderId="34" xfId="54" applyNumberFormat="1" applyFont="1" applyBorder="1" applyAlignment="1" applyProtection="1">
      <alignment horizontal="right" vertical="center"/>
      <protection hidden="1"/>
    </xf>
    <xf numFmtId="180" fontId="14" fillId="0" borderId="34" xfId="54" applyNumberFormat="1" applyFont="1" applyBorder="1" applyAlignment="1" applyProtection="1">
      <alignment horizontal="right" vertical="center"/>
      <protection hidden="1"/>
    </xf>
    <xf numFmtId="3" fontId="8" fillId="0" borderId="0" xfId="54" applyNumberFormat="1" applyFont="1" applyBorder="1" applyAlignment="1" applyProtection="1">
      <alignment horizontal="right" vertical="center"/>
      <protection hidden="1"/>
    </xf>
    <xf numFmtId="3" fontId="8" fillId="0" borderId="0" xfId="54" applyNumberFormat="1" applyFont="1" applyBorder="1" applyAlignment="1" applyProtection="1">
      <alignment horizontal="center" vertical="center"/>
      <protection hidden="1"/>
    </xf>
    <xf numFmtId="0" fontId="9" fillId="0" borderId="0" xfId="54" applyFont="1" applyBorder="1" applyAlignment="1" applyProtection="1">
      <alignment vertical="center"/>
      <protection hidden="1"/>
    </xf>
    <xf numFmtId="4" fontId="8" fillId="0" borderId="0" xfId="54" applyNumberFormat="1" applyFont="1" applyBorder="1" applyAlignment="1" applyProtection="1">
      <alignment horizontal="center" vertical="center"/>
      <protection hidden="1"/>
    </xf>
    <xf numFmtId="180" fontId="14" fillId="0" borderId="51" xfId="50" applyNumberFormat="1" applyFont="1" applyBorder="1" applyAlignment="1" applyProtection="1">
      <alignment horizontal="right" vertical="center"/>
      <protection hidden="1"/>
    </xf>
    <xf numFmtId="180" fontId="14" fillId="0" borderId="0" xfId="50" applyNumberFormat="1" applyFont="1" applyBorder="1" applyAlignment="1" applyProtection="1">
      <alignment horizontal="right" vertical="center"/>
      <protection hidden="1"/>
    </xf>
    <xf numFmtId="49" fontId="8" fillId="0" borderId="0" xfId="54" applyNumberFormat="1" applyFont="1" applyBorder="1" applyAlignment="1" applyProtection="1">
      <alignment horizontal="left"/>
      <protection hidden="1"/>
    </xf>
    <xf numFmtId="0" fontId="8" fillId="0" borderId="0" xfId="54" applyFont="1" applyBorder="1" applyAlignment="1" applyProtection="1">
      <alignment vertical="center"/>
      <protection hidden="1"/>
    </xf>
    <xf numFmtId="0" fontId="16" fillId="0" borderId="0" xfId="54" applyFont="1" applyBorder="1" applyAlignment="1" applyProtection="1">
      <alignment horizontal="center" vertical="center"/>
      <protection hidden="1"/>
    </xf>
    <xf numFmtId="189" fontId="16" fillId="0" borderId="0" xfId="54" applyNumberFormat="1" applyFont="1" applyBorder="1" applyAlignment="1" applyProtection="1">
      <alignment horizontal="right" vertical="center"/>
      <protection hidden="1"/>
    </xf>
    <xf numFmtId="4" fontId="8" fillId="0" borderId="0" xfId="48" applyNumberFormat="1" applyFont="1" applyBorder="1" applyAlignment="1" applyProtection="1">
      <alignment vertical="center"/>
      <protection hidden="1"/>
    </xf>
    <xf numFmtId="0" fontId="16" fillId="0" borderId="0" xfId="54" applyFont="1" applyBorder="1" applyAlignment="1" applyProtection="1">
      <alignment horizontal="left" vertical="center"/>
      <protection hidden="1"/>
    </xf>
    <xf numFmtId="189" fontId="16" fillId="0" borderId="0" xfId="54" applyNumberFormat="1" applyFont="1" applyBorder="1" applyAlignment="1" applyProtection="1">
      <alignment horizontal="center" vertical="center"/>
      <protection hidden="1"/>
    </xf>
    <xf numFmtId="189" fontId="9" fillId="0" borderId="0" xfId="54" applyNumberFormat="1" applyFont="1" applyAlignment="1" applyProtection="1">
      <alignment vertical="center"/>
      <protection hidden="1"/>
    </xf>
    <xf numFmtId="189" fontId="8" fillId="0" borderId="0" xfId="54" applyNumberFormat="1" applyFont="1" applyAlignment="1" applyProtection="1">
      <alignment vertical="center"/>
      <protection hidden="1"/>
    </xf>
    <xf numFmtId="196" fontId="15" fillId="0" borderId="34" xfId="54" applyNumberFormat="1" applyFont="1" applyFill="1" applyBorder="1" applyAlignment="1" applyProtection="1">
      <alignment horizontal="center" vertical="center"/>
      <protection hidden="1"/>
    </xf>
    <xf numFmtId="0" fontId="16" fillId="0" borderId="0" xfId="54" applyFont="1" applyBorder="1" applyAlignment="1" applyProtection="1">
      <alignment horizontal="centerContinuous" vertical="center"/>
      <protection hidden="1"/>
    </xf>
    <xf numFmtId="0" fontId="16" fillId="0" borderId="0" xfId="54" applyFont="1" applyAlignment="1" applyProtection="1">
      <alignment vertical="center"/>
      <protection hidden="1"/>
    </xf>
    <xf numFmtId="0" fontId="0" fillId="0" borderId="0" xfId="54" applyFont="1" applyBorder="1" applyAlignment="1" applyProtection="1">
      <alignment horizontal="centerContinuous"/>
      <protection hidden="1"/>
    </xf>
    <xf numFmtId="0" fontId="0" fillId="0" borderId="0" xfId="54" applyFont="1" applyAlignment="1" applyProtection="1">
      <alignment/>
      <protection hidden="1"/>
    </xf>
    <xf numFmtId="0" fontId="8" fillId="0" borderId="69" xfId="54" applyFont="1" applyBorder="1" applyAlignment="1" applyProtection="1">
      <alignment horizontal="center" vertical="center"/>
      <protection hidden="1"/>
    </xf>
    <xf numFmtId="0" fontId="8" fillId="0" borderId="29" xfId="54" applyFont="1" applyBorder="1" applyAlignment="1" applyProtection="1">
      <alignment horizontal="center" vertical="center"/>
      <protection hidden="1"/>
    </xf>
    <xf numFmtId="3" fontId="8" fillId="0" borderId="34" xfId="54" applyNumberFormat="1" applyFont="1" applyFill="1" applyBorder="1" applyAlignment="1" applyProtection="1">
      <alignment horizontal="right" vertical="center"/>
      <protection hidden="1"/>
    </xf>
    <xf numFmtId="3" fontId="8" fillId="0" borderId="34" xfId="54" applyNumberFormat="1" applyFont="1" applyBorder="1" applyAlignment="1" applyProtection="1">
      <alignment horizontal="right" vertical="center"/>
      <protection hidden="1"/>
    </xf>
    <xf numFmtId="197" fontId="8" fillId="0" borderId="34" xfId="54" applyNumberFormat="1" applyFont="1" applyFill="1" applyBorder="1" applyAlignment="1" applyProtection="1">
      <alignment horizontal="center" vertical="center"/>
      <protection hidden="1"/>
    </xf>
    <xf numFmtId="3" fontId="8" fillId="0" borderId="36" xfId="54" applyNumberFormat="1" applyFont="1" applyBorder="1" applyAlignment="1" applyProtection="1">
      <alignment horizontal="right" vertical="center"/>
      <protection hidden="1"/>
    </xf>
    <xf numFmtId="3" fontId="0" fillId="0" borderId="34" xfId="0" applyNumberFormat="1" applyFont="1" applyBorder="1" applyAlignment="1" applyProtection="1">
      <alignment/>
      <protection hidden="1"/>
    </xf>
    <xf numFmtId="0" fontId="8" fillId="0" borderId="44" xfId="54" applyFont="1" applyBorder="1" applyAlignment="1" applyProtection="1">
      <alignment horizontal="center" vertical="center"/>
      <protection hidden="1"/>
    </xf>
    <xf numFmtId="0" fontId="8" fillId="0" borderId="28" xfId="54" applyFont="1" applyBorder="1" applyAlignment="1" applyProtection="1">
      <alignment horizontal="center" vertical="center"/>
      <protection hidden="1"/>
    </xf>
    <xf numFmtId="3" fontId="33" fillId="0" borderId="34" xfId="54" applyNumberFormat="1" applyFont="1" applyBorder="1" applyAlignment="1" applyProtection="1">
      <alignment horizontal="right" vertical="center"/>
      <protection hidden="1"/>
    </xf>
    <xf numFmtId="3" fontId="14" fillId="0" borderId="34" xfId="54" applyNumberFormat="1" applyFont="1" applyBorder="1" applyAlignment="1" applyProtection="1">
      <alignment horizontal="right" vertical="center"/>
      <protection hidden="1"/>
    </xf>
    <xf numFmtId="4" fontId="14" fillId="0" borderId="34" xfId="54" applyNumberFormat="1" applyFont="1" applyBorder="1" applyAlignment="1" applyProtection="1">
      <alignment horizontal="right" vertical="center"/>
      <protection hidden="1"/>
    </xf>
    <xf numFmtId="0" fontId="14" fillId="0" borderId="34" xfId="0" applyFont="1" applyBorder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8" fillId="0" borderId="72" xfId="54" applyFont="1" applyBorder="1" applyAlignment="1" applyProtection="1">
      <alignment horizontal="left" vertical="center"/>
      <protection hidden="1"/>
    </xf>
    <xf numFmtId="0" fontId="8" fillId="0" borderId="0" xfId="54" applyFont="1" applyBorder="1" applyAlignment="1" applyProtection="1">
      <alignment horizontal="center" vertical="center"/>
      <protection hidden="1"/>
    </xf>
    <xf numFmtId="3" fontId="38" fillId="0" borderId="0" xfId="54" applyNumberFormat="1" applyFont="1" applyFill="1" applyBorder="1" applyAlignment="1" applyProtection="1">
      <alignment horizontal="right" vertical="center"/>
      <protection hidden="1"/>
    </xf>
    <xf numFmtId="0" fontId="8" fillId="0" borderId="0" xfId="54" applyFont="1" applyBorder="1" applyAlignment="1" applyProtection="1">
      <alignment horizontal="left" vertical="center"/>
      <protection hidden="1"/>
    </xf>
    <xf numFmtId="0" fontId="8" fillId="0" borderId="34" xfId="54" applyFont="1" applyBorder="1" applyAlignment="1" applyProtection="1">
      <alignment horizontal="left" vertical="center"/>
      <protection hidden="1"/>
    </xf>
    <xf numFmtId="3" fontId="8" fillId="0" borderId="0" xfId="54" applyNumberFormat="1" applyFont="1" applyFill="1" applyBorder="1" applyAlignment="1" applyProtection="1">
      <alignment horizontal="right" vertical="center"/>
      <protection hidden="1"/>
    </xf>
    <xf numFmtId="49" fontId="0" fillId="0" borderId="0" xfId="54" applyNumberFormat="1" applyFont="1" applyFill="1" applyBorder="1" applyAlignment="1" applyProtection="1">
      <alignment horizontal="left"/>
      <protection hidden="1"/>
    </xf>
    <xf numFmtId="0" fontId="14" fillId="0" borderId="13" xfId="54" applyFont="1" applyBorder="1" applyAlignment="1" applyProtection="1">
      <alignment horizontal="right" vertical="center"/>
      <protection hidden="1"/>
    </xf>
    <xf numFmtId="0" fontId="14" fillId="0" borderId="27" xfId="54" applyFont="1" applyBorder="1" applyAlignment="1" applyProtection="1">
      <alignment horizontal="right" vertical="center"/>
      <protection hidden="1"/>
    </xf>
    <xf numFmtId="0" fontId="14" fillId="0" borderId="0" xfId="54" applyFont="1" applyBorder="1" applyAlignment="1" applyProtection="1">
      <alignment horizontal="right" vertical="center"/>
      <protection hidden="1"/>
    </xf>
    <xf numFmtId="4" fontId="0" fillId="0" borderId="13" xfId="48" applyNumberFormat="1" applyFont="1" applyBorder="1" applyAlignment="1" applyProtection="1">
      <alignment vertical="center"/>
      <protection hidden="1"/>
    </xf>
    <xf numFmtId="0" fontId="0" fillId="0" borderId="0" xfId="54" applyBorder="1" applyProtection="1">
      <alignment/>
      <protection hidden="1"/>
    </xf>
    <xf numFmtId="4" fontId="10" fillId="0" borderId="0" xfId="48" applyNumberFormat="1" applyFont="1" applyBorder="1" applyAlignment="1" applyProtection="1">
      <alignment horizontal="center" vertical="center"/>
      <protection hidden="1"/>
    </xf>
    <xf numFmtId="0" fontId="0" fillId="0" borderId="0" xfId="54" applyProtection="1">
      <alignment/>
      <protection hidden="1"/>
    </xf>
    <xf numFmtId="0" fontId="0" fillId="0" borderId="0" xfId="54" applyAlignment="1" applyProtection="1">
      <alignment vertical="center"/>
      <protection hidden="1"/>
    </xf>
    <xf numFmtId="3" fontId="6" fillId="0" borderId="34" xfId="48" applyNumberFormat="1" applyFont="1" applyFill="1" applyBorder="1" applyAlignment="1" applyProtection="1">
      <alignment horizontal="center" vertical="center"/>
      <protection hidden="1"/>
    </xf>
    <xf numFmtId="0" fontId="0" fillId="0" borderId="0" xfId="54" applyFont="1" applyBorder="1" applyAlignment="1" applyProtection="1">
      <alignment/>
      <protection hidden="1"/>
    </xf>
    <xf numFmtId="0" fontId="33" fillId="0" borderId="0" xfId="54" applyFont="1" applyBorder="1" applyAlignment="1" applyProtection="1">
      <alignment horizontal="center" vertical="center" wrapText="1"/>
      <protection hidden="1"/>
    </xf>
    <xf numFmtId="0" fontId="10" fillId="0" borderId="34" xfId="54" applyFont="1" applyBorder="1" applyAlignment="1" applyProtection="1">
      <alignment horizontal="center" vertical="center"/>
      <protection hidden="1"/>
    </xf>
    <xf numFmtId="0" fontId="7" fillId="0" borderId="69" xfId="54" applyFont="1" applyBorder="1" applyAlignment="1" applyProtection="1">
      <alignment horizontal="center" vertical="center"/>
      <protection hidden="1"/>
    </xf>
    <xf numFmtId="0" fontId="7" fillId="0" borderId="29" xfId="54" applyFont="1" applyBorder="1" applyAlignment="1" applyProtection="1">
      <alignment horizontal="center" vertical="center"/>
      <protection hidden="1"/>
    </xf>
    <xf numFmtId="3" fontId="7" fillId="0" borderId="29" xfId="48" applyNumberFormat="1" applyFont="1" applyBorder="1" applyAlignment="1" applyProtection="1">
      <alignment vertical="center"/>
      <protection hidden="1"/>
    </xf>
    <xf numFmtId="189" fontId="7" fillId="0" borderId="35" xfId="54" applyNumberFormat="1" applyFont="1" applyBorder="1" applyAlignment="1" applyProtection="1">
      <alignment horizontal="right" vertical="center"/>
      <protection hidden="1"/>
    </xf>
    <xf numFmtId="3" fontId="7" fillId="0" borderId="35" xfId="48" applyNumberFormat="1" applyFont="1" applyBorder="1" applyAlignment="1" applyProtection="1">
      <alignment vertical="center"/>
      <protection hidden="1"/>
    </xf>
    <xf numFmtId="191" fontId="0" fillId="0" borderId="0" xfId="56" applyNumberFormat="1" applyFont="1" applyAlignment="1" applyProtection="1">
      <alignment/>
      <protection hidden="1"/>
    </xf>
    <xf numFmtId="0" fontId="7" fillId="0" borderId="35" xfId="54" applyFont="1" applyBorder="1" applyAlignment="1" applyProtection="1">
      <alignment horizontal="center" vertical="center"/>
      <protection hidden="1"/>
    </xf>
    <xf numFmtId="0" fontId="7" fillId="0" borderId="44" xfId="54" applyFont="1" applyBorder="1" applyAlignment="1" applyProtection="1">
      <alignment horizontal="center" vertical="center"/>
      <protection hidden="1"/>
    </xf>
    <xf numFmtId="0" fontId="7" fillId="0" borderId="51" xfId="54" applyFont="1" applyBorder="1" applyAlignment="1" applyProtection="1">
      <alignment horizontal="center" vertical="center"/>
      <protection hidden="1"/>
    </xf>
    <xf numFmtId="3" fontId="7" fillId="0" borderId="51" xfId="48" applyNumberFormat="1" applyFont="1" applyBorder="1" applyAlignment="1" applyProtection="1">
      <alignment vertical="center"/>
      <protection hidden="1"/>
    </xf>
    <xf numFmtId="189" fontId="7" fillId="0" borderId="51" xfId="54" applyNumberFormat="1" applyFont="1" applyBorder="1" applyAlignment="1" applyProtection="1">
      <alignment horizontal="right" vertical="center"/>
      <protection hidden="1"/>
    </xf>
    <xf numFmtId="3" fontId="7" fillId="0" borderId="28" xfId="48" applyNumberFormat="1" applyFont="1" applyBorder="1" applyAlignment="1" applyProtection="1">
      <alignment vertical="center"/>
      <protection hidden="1"/>
    </xf>
    <xf numFmtId="0" fontId="10" fillId="0" borderId="103" xfId="54" applyFont="1" applyBorder="1" applyAlignment="1" applyProtection="1">
      <alignment horizontal="right"/>
      <protection hidden="1"/>
    </xf>
    <xf numFmtId="0" fontId="10" fillId="0" borderId="103" xfId="54" applyFont="1" applyBorder="1" applyAlignment="1" applyProtection="1">
      <alignment horizontal="center"/>
      <protection hidden="1"/>
    </xf>
    <xf numFmtId="3" fontId="10" fillId="0" borderId="78" xfId="54" applyNumberFormat="1" applyFont="1" applyBorder="1" applyAlignment="1" applyProtection="1">
      <alignment horizontal="right"/>
      <protection hidden="1"/>
    </xf>
    <xf numFmtId="3" fontId="10" fillId="0" borderId="79" xfId="54" applyNumberFormat="1" applyFont="1" applyBorder="1" applyAlignment="1" applyProtection="1">
      <alignment horizontal="right"/>
      <protection hidden="1"/>
    </xf>
    <xf numFmtId="189" fontId="7" fillId="0" borderId="104" xfId="54" applyNumberFormat="1" applyFont="1" applyBorder="1" applyProtection="1">
      <alignment/>
      <protection hidden="1"/>
    </xf>
    <xf numFmtId="49" fontId="8" fillId="0" borderId="0" xfId="54" applyNumberFormat="1" applyFont="1" applyProtection="1">
      <alignment/>
      <protection hidden="1"/>
    </xf>
    <xf numFmtId="3" fontId="0" fillId="0" borderId="0" xfId="54" applyNumberFormat="1" applyProtection="1">
      <alignment/>
      <protection hidden="1"/>
    </xf>
    <xf numFmtId="0" fontId="7" fillId="0" borderId="0" xfId="54" applyFont="1" applyBorder="1" applyAlignment="1" applyProtection="1">
      <alignment horizontal="left" vertical="center"/>
      <protection hidden="1"/>
    </xf>
    <xf numFmtId="0" fontId="7" fillId="0" borderId="0" xfId="54" applyFont="1" applyBorder="1" applyAlignment="1" applyProtection="1">
      <alignment horizontal="center" vertical="center"/>
      <protection hidden="1"/>
    </xf>
    <xf numFmtId="4" fontId="7" fillId="0" borderId="0" xfId="48" applyNumberFormat="1" applyFont="1" applyBorder="1" applyAlignment="1" applyProtection="1">
      <alignment vertical="center"/>
      <protection hidden="1"/>
    </xf>
    <xf numFmtId="3" fontId="7" fillId="0" borderId="0" xfId="48" applyNumberFormat="1" applyFont="1" applyBorder="1" applyAlignment="1" applyProtection="1">
      <alignment vertical="center"/>
      <protection hidden="1"/>
    </xf>
    <xf numFmtId="189" fontId="7" fillId="0" borderId="0" xfId="48" applyNumberFormat="1" applyFont="1" applyBorder="1" applyAlignment="1" applyProtection="1">
      <alignment vertical="center"/>
      <protection hidden="1"/>
    </xf>
    <xf numFmtId="4" fontId="0" fillId="0" borderId="0" xfId="54" applyNumberFormat="1" applyProtection="1">
      <alignment/>
      <protection hidden="1"/>
    </xf>
    <xf numFmtId="3" fontId="0" fillId="0" borderId="0" xfId="54" applyNumberFormat="1" applyFont="1" applyProtection="1">
      <alignment/>
      <protection hidden="1"/>
    </xf>
    <xf numFmtId="0" fontId="14" fillId="0" borderId="34" xfId="0" applyFont="1" applyBorder="1" applyAlignment="1" applyProtection="1">
      <alignment horizontal="center" vertical="center" wrapText="1"/>
      <protection hidden="1"/>
    </xf>
    <xf numFmtId="10" fontId="15" fillId="0" borderId="34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0" xfId="54" applyFont="1" applyBorder="1" applyAlignment="1" applyProtection="1">
      <alignment horizontal="center"/>
      <protection hidden="1"/>
    </xf>
    <xf numFmtId="198" fontId="15" fillId="0" borderId="34" xfId="5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54" applyFont="1" applyBorder="1" applyAlignment="1" applyProtection="1">
      <alignment horizontal="centerContinuous" vertical="justify"/>
      <protection hidden="1"/>
    </xf>
    <xf numFmtId="3" fontId="15" fillId="0" borderId="34" xfId="48" applyNumberFormat="1" applyFont="1" applyFill="1" applyBorder="1" applyAlignment="1" applyProtection="1">
      <alignment horizontal="center" vertical="center"/>
      <protection hidden="1"/>
    </xf>
    <xf numFmtId="3" fontId="15" fillId="0" borderId="0" xfId="48" applyNumberFormat="1" applyFont="1" applyFill="1" applyBorder="1" applyAlignment="1" applyProtection="1">
      <alignment horizontal="center" vertical="center"/>
      <protection hidden="1"/>
    </xf>
    <xf numFmtId="0" fontId="16" fillId="0" borderId="0" xfId="54" applyFont="1" applyBorder="1" applyAlignment="1" applyProtection="1">
      <alignment horizontal="center" vertical="justify"/>
      <protection hidden="1"/>
    </xf>
    <xf numFmtId="0" fontId="0" fillId="0" borderId="0" xfId="0" applyFont="1" applyBorder="1" applyAlignment="1" applyProtection="1">
      <alignment vertical="justify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center" vertical="justify"/>
      <protection hidden="1"/>
    </xf>
    <xf numFmtId="0" fontId="0" fillId="0" borderId="0" xfId="0" applyFont="1" applyAlignment="1" applyProtection="1">
      <alignment vertical="justify"/>
      <protection hidden="1"/>
    </xf>
    <xf numFmtId="49" fontId="7" fillId="0" borderId="36" xfId="54" applyNumberFormat="1" applyFont="1" applyBorder="1" applyAlignment="1" applyProtection="1">
      <alignment horizontal="center" vertical="center"/>
      <protection hidden="1"/>
    </xf>
    <xf numFmtId="3" fontId="7" fillId="0" borderId="35" xfId="0" applyNumberFormat="1" applyFont="1" applyBorder="1" applyAlignment="1" applyProtection="1">
      <alignment/>
      <protection hidden="1"/>
    </xf>
    <xf numFmtId="3" fontId="7" fillId="0" borderId="24" xfId="0" applyNumberFormat="1" applyFont="1" applyBorder="1" applyAlignment="1" applyProtection="1">
      <alignment/>
      <protection hidden="1"/>
    </xf>
    <xf numFmtId="197" fontId="7" fillId="0" borderId="34" xfId="0" applyNumberFormat="1" applyFont="1" applyBorder="1" applyAlignment="1" applyProtection="1">
      <alignment horizontal="center"/>
      <protection hidden="1"/>
    </xf>
    <xf numFmtId="3" fontId="7" fillId="0" borderId="29" xfId="0" applyNumberFormat="1" applyFont="1" applyBorder="1" applyAlignment="1" applyProtection="1">
      <alignment/>
      <protection hidden="1"/>
    </xf>
    <xf numFmtId="49" fontId="7" fillId="0" borderId="35" xfId="54" applyNumberFormat="1" applyFont="1" applyBorder="1" applyAlignment="1" applyProtection="1">
      <alignment horizontal="center" vertical="center"/>
      <protection hidden="1"/>
    </xf>
    <xf numFmtId="49" fontId="7" fillId="0" borderId="51" xfId="54" applyNumberFormat="1" applyFont="1" applyBorder="1" applyAlignment="1" applyProtection="1">
      <alignment horizontal="center" vertical="center"/>
      <protection hidden="1"/>
    </xf>
    <xf numFmtId="49" fontId="7" fillId="0" borderId="75" xfId="54" applyNumberFormat="1" applyFont="1" applyBorder="1" applyAlignment="1" applyProtection="1">
      <alignment horizontal="center" vertical="center"/>
      <protection hidden="1"/>
    </xf>
    <xf numFmtId="4" fontId="7" fillId="0" borderId="105" xfId="0" applyNumberFormat="1" applyFont="1" applyBorder="1" applyAlignment="1" applyProtection="1">
      <alignment/>
      <protection hidden="1"/>
    </xf>
    <xf numFmtId="0" fontId="7" fillId="0" borderId="23" xfId="0" applyFont="1" applyBorder="1" applyAlignment="1" applyProtection="1">
      <alignment/>
      <protection hidden="1"/>
    </xf>
    <xf numFmtId="4" fontId="7" fillId="0" borderId="0" xfId="0" applyNumberFormat="1" applyFont="1" applyBorder="1" applyAlignment="1" applyProtection="1">
      <alignment/>
      <protection hidden="1"/>
    </xf>
    <xf numFmtId="0" fontId="13" fillId="24" borderId="0" xfId="53" applyFont="1" applyFill="1" applyProtection="1">
      <alignment/>
      <protection hidden="1"/>
    </xf>
    <xf numFmtId="49" fontId="13" fillId="0" borderId="0" xfId="0" applyNumberFormat="1" applyFont="1" applyAlignment="1" applyProtection="1">
      <alignment horizontal="center"/>
      <protection hidden="1"/>
    </xf>
    <xf numFmtId="17" fontId="14" fillId="0" borderId="0" xfId="0" applyNumberFormat="1" applyFont="1" applyFill="1" applyBorder="1" applyAlignment="1" applyProtection="1">
      <alignment/>
      <protection hidden="1"/>
    </xf>
    <xf numFmtId="188" fontId="27" fillId="0" borderId="0" xfId="54" applyNumberFormat="1" applyFont="1" applyBorder="1" applyAlignment="1" applyProtection="1">
      <alignment vertical="center"/>
      <protection hidden="1"/>
    </xf>
    <xf numFmtId="189" fontId="27" fillId="0" borderId="0" xfId="54" applyNumberFormat="1" applyFont="1" applyBorder="1" applyAlignment="1" applyProtection="1">
      <alignment vertical="center" wrapText="1"/>
      <protection hidden="1"/>
    </xf>
    <xf numFmtId="0" fontId="7" fillId="0" borderId="43" xfId="54" applyFont="1" applyBorder="1" applyProtection="1">
      <alignment/>
      <protection hidden="1"/>
    </xf>
    <xf numFmtId="0" fontId="7" fillId="0" borderId="95" xfId="54" applyFont="1" applyBorder="1" applyProtection="1">
      <alignment/>
      <protection hidden="1"/>
    </xf>
    <xf numFmtId="0" fontId="7" fillId="0" borderId="95" xfId="54" applyFont="1" applyBorder="1" applyAlignment="1" applyProtection="1">
      <alignment horizontal="center"/>
      <protection hidden="1"/>
    </xf>
    <xf numFmtId="183" fontId="7" fillId="0" borderId="57" xfId="48" applyFont="1" applyBorder="1" applyAlignment="1" applyProtection="1">
      <alignment horizontal="center"/>
      <protection hidden="1"/>
    </xf>
    <xf numFmtId="183" fontId="7" fillId="0" borderId="106" xfId="48" applyFont="1" applyBorder="1" applyAlignment="1" applyProtection="1">
      <alignment horizontal="center"/>
      <protection hidden="1"/>
    </xf>
    <xf numFmtId="0" fontId="7" fillId="0" borderId="69" xfId="54" applyFont="1" applyBorder="1" applyAlignment="1" applyProtection="1">
      <alignment horizontal="center"/>
      <protection hidden="1"/>
    </xf>
    <xf numFmtId="0" fontId="0" fillId="0" borderId="29" xfId="54" applyFont="1" applyBorder="1" applyAlignment="1" applyProtection="1">
      <alignment horizontal="center" wrapText="1"/>
      <protection hidden="1"/>
    </xf>
    <xf numFmtId="183" fontId="7" fillId="0" borderId="29" xfId="48" applyFont="1" applyBorder="1" applyAlignment="1" applyProtection="1">
      <alignment horizontal="center"/>
      <protection hidden="1"/>
    </xf>
    <xf numFmtId="183" fontId="7" fillId="0" borderId="35" xfId="48" applyFont="1" applyBorder="1" applyAlignment="1" applyProtection="1">
      <alignment horizontal="center"/>
      <protection hidden="1"/>
    </xf>
    <xf numFmtId="183" fontId="7" fillId="0" borderId="107" xfId="48" applyFont="1" applyBorder="1" applyAlignment="1" applyProtection="1">
      <alignment horizontal="center"/>
      <protection hidden="1"/>
    </xf>
    <xf numFmtId="0" fontId="7" fillId="0" borderId="29" xfId="54" applyFont="1" applyBorder="1" applyAlignment="1" applyProtection="1">
      <alignment horizontal="center"/>
      <protection hidden="1"/>
    </xf>
    <xf numFmtId="183" fontId="7" fillId="0" borderId="89" xfId="48" applyFont="1" applyBorder="1" applyAlignment="1" applyProtection="1">
      <alignment horizontal="center"/>
      <protection hidden="1"/>
    </xf>
    <xf numFmtId="0" fontId="0" fillId="0" borderId="95" xfId="54" applyFont="1" applyBorder="1" applyProtection="1">
      <alignment/>
      <protection hidden="1"/>
    </xf>
    <xf numFmtId="183" fontId="7" fillId="0" borderId="95" xfId="48" applyFont="1" applyBorder="1" applyAlignment="1" applyProtection="1">
      <alignment horizontal="center"/>
      <protection hidden="1"/>
    </xf>
    <xf numFmtId="10" fontId="7" fillId="0" borderId="108" xfId="56" applyNumberFormat="1" applyFont="1" applyBorder="1" applyAlignment="1" applyProtection="1">
      <alignment horizontal="center"/>
      <protection hidden="1"/>
    </xf>
    <xf numFmtId="0" fontId="7" fillId="0" borderId="69" xfId="54" applyFont="1" applyBorder="1" applyAlignment="1" applyProtection="1">
      <alignment horizontal="center" vertical="justify"/>
      <protection hidden="1"/>
    </xf>
    <xf numFmtId="0" fontId="7" fillId="0" borderId="29" xfId="54" applyFont="1" applyBorder="1" applyAlignment="1" applyProtection="1">
      <alignment horizontal="justify" vertical="justify"/>
      <protection hidden="1"/>
    </xf>
    <xf numFmtId="183" fontId="7" fillId="0" borderId="29" xfId="48" applyFont="1" applyFill="1" applyBorder="1" applyAlignment="1" applyProtection="1">
      <alignment/>
      <protection hidden="1"/>
    </xf>
    <xf numFmtId="10" fontId="7" fillId="0" borderId="109" xfId="56" applyNumberFormat="1" applyFont="1" applyFill="1" applyBorder="1" applyAlignment="1" applyProtection="1">
      <alignment horizontal="center"/>
      <protection hidden="1"/>
    </xf>
    <xf numFmtId="183" fontId="7" fillId="0" borderId="29" xfId="48" applyFont="1" applyBorder="1" applyAlignment="1" applyProtection="1">
      <alignment horizontal="center" vertical="center"/>
      <protection hidden="1"/>
    </xf>
    <xf numFmtId="183" fontId="7" fillId="0" borderId="29" xfId="48" applyFont="1" applyFill="1" applyBorder="1" applyAlignment="1" applyProtection="1">
      <alignment horizontal="center"/>
      <protection hidden="1"/>
    </xf>
    <xf numFmtId="0" fontId="7" fillId="0" borderId="76" xfId="54" applyFont="1" applyBorder="1" applyAlignment="1" applyProtection="1">
      <alignment horizontal="center" vertical="justify"/>
      <protection hidden="1"/>
    </xf>
    <xf numFmtId="183" fontId="7" fillId="0" borderId="75" xfId="48" applyFont="1" applyFill="1" applyBorder="1" applyAlignment="1" applyProtection="1">
      <alignment horizontal="center"/>
      <protection hidden="1"/>
    </xf>
    <xf numFmtId="183" fontId="7" fillId="0" borderId="75" xfId="48" applyFont="1" applyBorder="1" applyAlignment="1" applyProtection="1">
      <alignment horizontal="center"/>
      <protection hidden="1"/>
    </xf>
    <xf numFmtId="10" fontId="7" fillId="0" borderId="89" xfId="56" applyNumberFormat="1" applyFont="1" applyFill="1" applyBorder="1" applyAlignment="1" applyProtection="1">
      <alignment horizontal="center"/>
      <protection hidden="1"/>
    </xf>
    <xf numFmtId="0" fontId="7" fillId="0" borderId="35" xfId="54" applyFont="1" applyBorder="1" applyAlignment="1" applyProtection="1">
      <alignment horizontal="justify" vertical="justify"/>
      <protection hidden="1"/>
    </xf>
    <xf numFmtId="10" fontId="7" fillId="0" borderId="109" xfId="56" applyNumberFormat="1" applyFont="1" applyBorder="1" applyAlignment="1" applyProtection="1">
      <alignment/>
      <protection hidden="1"/>
    </xf>
    <xf numFmtId="10" fontId="7" fillId="0" borderId="109" xfId="56" applyNumberFormat="1" applyFont="1" applyFill="1" applyBorder="1" applyAlignment="1" applyProtection="1">
      <alignment/>
      <protection hidden="1"/>
    </xf>
    <xf numFmtId="0" fontId="0" fillId="0" borderId="35" xfId="54" applyBorder="1" applyAlignment="1" applyProtection="1">
      <alignment horizontal="justify" vertical="justify"/>
      <protection hidden="1"/>
    </xf>
    <xf numFmtId="0" fontId="0" fillId="0" borderId="35" xfId="54" applyFont="1" applyBorder="1" applyAlignment="1" applyProtection="1">
      <alignment horizontal="justify" vertical="justify"/>
      <protection hidden="1"/>
    </xf>
    <xf numFmtId="0" fontId="7" fillId="0" borderId="76" xfId="54" applyFont="1" applyBorder="1" applyAlignment="1" applyProtection="1">
      <alignment horizontal="center" vertical="top"/>
      <protection hidden="1"/>
    </xf>
    <xf numFmtId="0" fontId="0" fillId="0" borderId="75" xfId="54" applyBorder="1" applyAlignment="1" applyProtection="1">
      <alignment vertical="top"/>
      <protection hidden="1"/>
    </xf>
    <xf numFmtId="183" fontId="0" fillId="0" borderId="13" xfId="48" applyBorder="1" applyAlignment="1" applyProtection="1">
      <alignment horizontal="center"/>
      <protection hidden="1"/>
    </xf>
    <xf numFmtId="10" fontId="7" fillId="0" borderId="110" xfId="56" applyNumberFormat="1" applyFont="1" applyBorder="1" applyAlignment="1" applyProtection="1">
      <alignment/>
      <protection hidden="1"/>
    </xf>
    <xf numFmtId="0" fontId="7" fillId="0" borderId="76" xfId="54" applyFont="1" applyFill="1" applyBorder="1" applyAlignment="1" applyProtection="1">
      <alignment horizontal="left"/>
      <protection hidden="1"/>
    </xf>
    <xf numFmtId="0" fontId="0" fillId="0" borderId="21" xfId="54" applyFont="1" applyBorder="1" applyProtection="1">
      <alignment/>
      <protection hidden="1"/>
    </xf>
    <xf numFmtId="183" fontId="11" fillId="0" borderId="75" xfId="48" applyFont="1" applyFill="1" applyBorder="1" applyAlignment="1" applyProtection="1">
      <alignment horizontal="center"/>
      <protection hidden="1"/>
    </xf>
    <xf numFmtId="183" fontId="5" fillId="0" borderId="14" xfId="48" applyFont="1" applyFill="1" applyBorder="1" applyAlignment="1" applyProtection="1">
      <alignment horizontal="center"/>
      <protection hidden="1"/>
    </xf>
    <xf numFmtId="10" fontId="0" fillId="0" borderId="110" xfId="56" applyNumberFormat="1" applyFont="1" applyFill="1" applyBorder="1" applyAlignment="1" applyProtection="1">
      <alignment/>
      <protection hidden="1"/>
    </xf>
    <xf numFmtId="183" fontId="0" fillId="0" borderId="0" xfId="48" applyFont="1" applyAlignment="1" applyProtection="1">
      <alignment horizontal="center"/>
      <protection hidden="1"/>
    </xf>
    <xf numFmtId="0" fontId="17" fillId="0" borderId="0" xfId="54" applyFont="1" applyProtection="1">
      <alignment/>
      <protection hidden="1"/>
    </xf>
    <xf numFmtId="0" fontId="7" fillId="0" borderId="0" xfId="54" applyFont="1" applyAlignment="1" applyProtection="1">
      <alignment vertical="top"/>
      <protection hidden="1"/>
    </xf>
    <xf numFmtId="0" fontId="7" fillId="0" borderId="0" xfId="54" applyFont="1" applyAlignment="1" applyProtection="1">
      <alignment horizontal="justify" vertical="top"/>
      <protection hidden="1"/>
    </xf>
    <xf numFmtId="49" fontId="7" fillId="0" borderId="0" xfId="54" applyNumberFormat="1" applyFont="1" applyAlignment="1" applyProtection="1">
      <alignment horizontal="justify" vertical="top"/>
      <protection hidden="1"/>
    </xf>
    <xf numFmtId="0" fontId="8" fillId="0" borderId="0" xfId="54" applyFont="1" applyAlignment="1" applyProtection="1">
      <alignment/>
      <protection hidden="1"/>
    </xf>
    <xf numFmtId="0" fontId="13" fillId="0" borderId="0" xfId="54" applyFont="1" applyProtection="1">
      <alignment/>
      <protection hidden="1"/>
    </xf>
    <xf numFmtId="183" fontId="0" fillId="0" borderId="0" xfId="48" applyFont="1" applyAlignment="1" applyProtection="1">
      <alignment horizontal="center"/>
      <protection hidden="1"/>
    </xf>
    <xf numFmtId="0" fontId="18" fillId="0" borderId="0" xfId="54" applyFont="1" applyProtection="1">
      <alignment/>
      <protection hidden="1"/>
    </xf>
    <xf numFmtId="186" fontId="0" fillId="0" borderId="0" xfId="48" applyNumberFormat="1" applyAlignment="1" applyProtection="1">
      <alignment horizontal="center"/>
      <protection hidden="1"/>
    </xf>
    <xf numFmtId="183" fontId="0" fillId="0" borderId="0" xfId="48" applyNumberFormat="1" applyAlignment="1" applyProtection="1">
      <alignment horizontal="center"/>
      <protection hidden="1"/>
    </xf>
    <xf numFmtId="0" fontId="11" fillId="0" borderId="0" xfId="54" applyFont="1" applyBorder="1" applyAlignment="1" applyProtection="1">
      <alignment vertical="center"/>
      <protection hidden="1"/>
    </xf>
    <xf numFmtId="0" fontId="14" fillId="0" borderId="36" xfId="0" applyFont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14" fillId="0" borderId="34" xfId="0" applyFont="1" applyBorder="1" applyAlignment="1" applyProtection="1">
      <alignment horizontal="center"/>
      <protection hidden="1"/>
    </xf>
    <xf numFmtId="4" fontId="15" fillId="0" borderId="15" xfId="0" applyNumberFormat="1" applyFont="1" applyBorder="1" applyAlignment="1" applyProtection="1">
      <alignment/>
      <protection hidden="1"/>
    </xf>
    <xf numFmtId="0" fontId="5" fillId="0" borderId="0" xfId="53" applyFont="1" applyFill="1" applyBorder="1" applyAlignment="1" applyProtection="1">
      <alignment horizontal="right"/>
      <protection hidden="1"/>
    </xf>
    <xf numFmtId="49" fontId="0" fillId="0" borderId="0" xfId="0" applyNumberFormat="1" applyFont="1" applyAlignment="1" applyProtection="1">
      <alignment/>
      <protection hidden="1"/>
    </xf>
    <xf numFmtId="0" fontId="0" fillId="0" borderId="29" xfId="0" applyFill="1" applyBorder="1" applyAlignment="1" applyProtection="1">
      <alignment/>
      <protection hidden="1"/>
    </xf>
    <xf numFmtId="0" fontId="14" fillId="0" borderId="36" xfId="0" applyFont="1" applyBorder="1" applyAlignment="1" applyProtection="1">
      <alignment horizontal="center"/>
      <protection hidden="1"/>
    </xf>
    <xf numFmtId="0" fontId="14" fillId="0" borderId="36" xfId="0" applyFont="1" applyBorder="1" applyAlignment="1" applyProtection="1">
      <alignment horizontal="center" wrapText="1"/>
      <protection hidden="1"/>
    </xf>
    <xf numFmtId="0" fontId="14" fillId="0" borderId="51" xfId="0" applyFont="1" applyBorder="1" applyAlignment="1" applyProtection="1">
      <alignment horizontal="center"/>
      <protection hidden="1"/>
    </xf>
    <xf numFmtId="0" fontId="0" fillId="0" borderId="33" xfId="0" applyBorder="1" applyAlignment="1" applyProtection="1">
      <alignment/>
      <protection hidden="1"/>
    </xf>
    <xf numFmtId="192" fontId="12" fillId="0" borderId="15" xfId="48" applyNumberFormat="1" applyFont="1" applyBorder="1" applyAlignment="1" applyProtection="1">
      <alignment/>
      <protection hidden="1"/>
    </xf>
    <xf numFmtId="192" fontId="12" fillId="0" borderId="98" xfId="48" applyNumberFormat="1" applyFont="1" applyBorder="1" applyAlignment="1" applyProtection="1">
      <alignment/>
      <protection hidden="1"/>
    </xf>
    <xf numFmtId="0" fontId="29" fillId="24" borderId="0" xfId="53" applyFont="1" applyFill="1" applyProtection="1">
      <alignment/>
      <protection hidden="1"/>
    </xf>
    <xf numFmtId="49" fontId="13" fillId="0" borderId="0" xfId="0" applyNumberFormat="1" applyFont="1" applyAlignment="1" applyProtection="1">
      <alignment/>
      <protection hidden="1"/>
    </xf>
    <xf numFmtId="192" fontId="0" fillId="0" borderId="0" xfId="48" applyNumberFormat="1" applyFont="1" applyBorder="1" applyAlignment="1" applyProtection="1">
      <alignment/>
      <protection hidden="1"/>
    </xf>
    <xf numFmtId="0" fontId="29" fillId="0" borderId="0" xfId="53" applyFont="1" applyFill="1" applyAlignment="1" applyProtection="1">
      <alignment horizontal="right"/>
      <protection hidden="1"/>
    </xf>
    <xf numFmtId="0" fontId="12" fillId="0" borderId="39" xfId="0" applyFont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7" fillId="0" borderId="0" xfId="53" applyFont="1" applyFill="1" applyAlignment="1" applyProtection="1">
      <alignment horizontal="right"/>
      <protection hidden="1"/>
    </xf>
    <xf numFmtId="49" fontId="8" fillId="0" borderId="0" xfId="0" applyNumberFormat="1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192" fontId="0" fillId="0" borderId="0" xfId="48" applyNumberFormat="1" applyFont="1" applyAlignment="1" applyProtection="1">
      <alignment/>
      <protection hidden="1"/>
    </xf>
    <xf numFmtId="192" fontId="12" fillId="0" borderId="39" xfId="48" applyNumberFormat="1" applyFont="1" applyBorder="1" applyAlignment="1" applyProtection="1">
      <alignment/>
      <protection hidden="1"/>
    </xf>
    <xf numFmtId="192" fontId="12" fillId="0" borderId="56" xfId="48" applyNumberFormat="1" applyFont="1" applyBorder="1" applyAlignment="1" applyProtection="1">
      <alignment/>
      <protection hidden="1"/>
    </xf>
    <xf numFmtId="0" fontId="14" fillId="0" borderId="35" xfId="0" applyFont="1" applyBorder="1" applyAlignment="1" applyProtection="1">
      <alignment horizontal="center"/>
      <protection hidden="1"/>
    </xf>
    <xf numFmtId="192" fontId="14" fillId="0" borderId="39" xfId="48" applyNumberFormat="1" applyFont="1" applyBorder="1" applyAlignment="1" applyProtection="1">
      <alignment/>
      <protection hidden="1"/>
    </xf>
    <xf numFmtId="192" fontId="14" fillId="0" borderId="56" xfId="48" applyNumberFormat="1" applyFont="1" applyBorder="1" applyAlignment="1" applyProtection="1">
      <alignment/>
      <protection hidden="1"/>
    </xf>
    <xf numFmtId="0" fontId="7" fillId="0" borderId="0" xfId="53" applyFont="1" applyFill="1" applyBorder="1" applyAlignment="1" applyProtection="1">
      <alignment horizontal="right"/>
      <protection hidden="1"/>
    </xf>
    <xf numFmtId="49" fontId="8" fillId="0" borderId="0" xfId="0" applyNumberFormat="1" applyFont="1" applyBorder="1" applyAlignment="1" applyProtection="1">
      <alignment/>
      <protection hidden="1"/>
    </xf>
    <xf numFmtId="192" fontId="0" fillId="8" borderId="34" xfId="48" applyNumberFormat="1" applyFont="1" applyFill="1" applyBorder="1" applyAlignment="1" applyProtection="1">
      <alignment/>
      <protection locked="0"/>
    </xf>
    <xf numFmtId="192" fontId="0" fillId="8" borderId="36" xfId="48" applyNumberFormat="1" applyFont="1" applyFill="1" applyBorder="1" applyAlignment="1" applyProtection="1">
      <alignment/>
      <protection locked="0"/>
    </xf>
    <xf numFmtId="0" fontId="14" fillId="0" borderId="0" xfId="54" applyFont="1" applyAlignment="1" applyProtection="1">
      <alignment horizontal="center" vertical="center" wrapText="1"/>
      <protection hidden="1"/>
    </xf>
    <xf numFmtId="0" fontId="20" fillId="0" borderId="111" xfId="54" applyFont="1" applyBorder="1" applyProtection="1">
      <alignment/>
      <protection hidden="1"/>
    </xf>
    <xf numFmtId="0" fontId="19" fillId="0" borderId="36" xfId="54" applyFont="1" applyBorder="1" applyProtection="1">
      <alignment/>
      <protection hidden="1"/>
    </xf>
    <xf numFmtId="183" fontId="20" fillId="0" borderId="36" xfId="48" applyFont="1" applyBorder="1" applyAlignment="1" applyProtection="1">
      <alignment horizontal="center"/>
      <protection hidden="1"/>
    </xf>
    <xf numFmtId="10" fontId="20" fillId="0" borderId="112" xfId="56" applyNumberFormat="1" applyFont="1" applyBorder="1" applyAlignment="1" applyProtection="1">
      <alignment horizontal="center"/>
      <protection hidden="1"/>
    </xf>
    <xf numFmtId="0" fontId="20" fillId="0" borderId="113" xfId="54" applyFont="1" applyBorder="1" applyAlignment="1" applyProtection="1">
      <alignment horizontal="center" vertical="justify"/>
      <protection hidden="1"/>
    </xf>
    <xf numFmtId="0" fontId="20" fillId="0" borderId="35" xfId="54" applyFont="1" applyBorder="1" applyAlignment="1" applyProtection="1">
      <alignment horizontal="justify" vertical="justify"/>
      <protection hidden="1"/>
    </xf>
    <xf numFmtId="183" fontId="20" fillId="0" borderId="35" xfId="48" applyFont="1" applyFill="1" applyBorder="1" applyAlignment="1" applyProtection="1">
      <alignment horizontal="center"/>
      <protection hidden="1"/>
    </xf>
    <xf numFmtId="10" fontId="20" fillId="0" borderId="114" xfId="56" applyNumberFormat="1" applyFont="1" applyBorder="1" applyAlignment="1" applyProtection="1">
      <alignment horizontal="center"/>
      <protection hidden="1"/>
    </xf>
    <xf numFmtId="183" fontId="20" fillId="0" borderId="24" xfId="48" applyFont="1" applyFill="1" applyBorder="1" applyAlignment="1" applyProtection="1">
      <alignment horizontal="center"/>
      <protection hidden="1"/>
    </xf>
    <xf numFmtId="183" fontId="19" fillId="0" borderId="35" xfId="48" applyFont="1" applyFill="1" applyBorder="1" applyAlignment="1" applyProtection="1">
      <alignment horizontal="center"/>
      <protection hidden="1"/>
    </xf>
    <xf numFmtId="0" fontId="19" fillId="0" borderId="35" xfId="54" applyFont="1" applyBorder="1" applyAlignment="1" applyProtection="1">
      <alignment horizontal="justify" vertical="justify"/>
      <protection hidden="1"/>
    </xf>
    <xf numFmtId="0" fontId="20" fillId="0" borderId="115" xfId="54" applyFont="1" applyBorder="1" applyAlignment="1" applyProtection="1">
      <alignment horizontal="center" vertical="top"/>
      <protection hidden="1"/>
    </xf>
    <xf numFmtId="0" fontId="19" fillId="0" borderId="51" xfId="54" applyFont="1" applyBorder="1" applyAlignment="1" applyProtection="1">
      <alignment vertical="top"/>
      <protection hidden="1"/>
    </xf>
    <xf numFmtId="183" fontId="19" fillId="0" borderId="51" xfId="48" applyFont="1" applyBorder="1" applyAlignment="1" applyProtection="1">
      <alignment horizontal="center"/>
      <protection hidden="1"/>
    </xf>
    <xf numFmtId="10" fontId="20" fillId="0" borderId="20" xfId="56" applyNumberFormat="1" applyFont="1" applyBorder="1" applyAlignment="1" applyProtection="1">
      <alignment horizontal="center"/>
      <protection hidden="1"/>
    </xf>
    <xf numFmtId="0" fontId="11" fillId="0" borderId="116" xfId="54" applyFont="1" applyFill="1" applyBorder="1" applyAlignment="1" applyProtection="1">
      <alignment vertical="center" wrapText="1"/>
      <protection hidden="1"/>
    </xf>
    <xf numFmtId="0" fontId="12" fillId="0" borderId="117" xfId="54" applyFont="1" applyBorder="1" applyAlignment="1" applyProtection="1">
      <alignment vertical="center" wrapText="1"/>
      <protection hidden="1"/>
    </xf>
    <xf numFmtId="183" fontId="11" fillId="0" borderId="117" xfId="48" applyFont="1" applyFill="1" applyBorder="1" applyAlignment="1" applyProtection="1">
      <alignment vertical="center" wrapText="1"/>
      <protection hidden="1"/>
    </xf>
    <xf numFmtId="10" fontId="11" fillId="0" borderId="118" xfId="56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54" applyFont="1" applyAlignment="1" applyProtection="1">
      <alignment vertical="center" wrapText="1"/>
      <protection hidden="1"/>
    </xf>
    <xf numFmtId="0" fontId="11" fillId="0" borderId="0" xfId="54" applyFont="1" applyFill="1" applyBorder="1" applyAlignment="1" applyProtection="1">
      <alignment vertical="center" wrapText="1"/>
      <protection hidden="1"/>
    </xf>
    <xf numFmtId="0" fontId="12" fillId="0" borderId="0" xfId="54" applyFont="1" applyBorder="1" applyAlignment="1" applyProtection="1">
      <alignment vertical="center" wrapText="1"/>
      <protection hidden="1"/>
    </xf>
    <xf numFmtId="183" fontId="11" fillId="0" borderId="0" xfId="48" applyFont="1" applyFill="1" applyBorder="1" applyAlignment="1" applyProtection="1">
      <alignment vertical="center" wrapText="1"/>
      <protection hidden="1"/>
    </xf>
    <xf numFmtId="10" fontId="11" fillId="0" borderId="0" xfId="56" applyNumberFormat="1" applyFont="1" applyFill="1" applyBorder="1" applyAlignment="1" applyProtection="1">
      <alignment horizontal="center" vertical="center" wrapText="1"/>
      <protection hidden="1"/>
    </xf>
    <xf numFmtId="183" fontId="0" fillId="0" borderId="0" xfId="48" applyFont="1" applyAlignment="1" applyProtection="1">
      <alignment horizontal="left"/>
      <protection hidden="1"/>
    </xf>
    <xf numFmtId="0" fontId="14" fillId="0" borderId="24" xfId="54" applyFont="1" applyBorder="1" applyAlignment="1" applyProtection="1">
      <alignment horizontal="centerContinuous"/>
      <protection hidden="1"/>
    </xf>
    <xf numFmtId="183" fontId="6" fillId="0" borderId="34" xfId="48" applyFont="1" applyBorder="1" applyAlignment="1" applyProtection="1">
      <alignment horizontal="center" vertical="center" wrapText="1"/>
      <protection hidden="1"/>
    </xf>
    <xf numFmtId="183" fontId="6" fillId="0" borderId="36" xfId="48" applyFont="1" applyBorder="1" applyAlignment="1" applyProtection="1">
      <alignment horizontal="center" vertical="center" wrapText="1"/>
      <protection hidden="1"/>
    </xf>
    <xf numFmtId="0" fontId="19" fillId="0" borderId="36" xfId="54" applyFont="1" applyBorder="1" applyAlignment="1" applyProtection="1">
      <alignment vertical="center"/>
      <protection hidden="1"/>
    </xf>
    <xf numFmtId="0" fontId="5" fillId="0" borderId="36" xfId="54" applyFont="1" applyBorder="1" applyAlignment="1" applyProtection="1">
      <alignment horizontal="centerContinuous"/>
      <protection hidden="1"/>
    </xf>
    <xf numFmtId="0" fontId="5" fillId="0" borderId="29" xfId="54" applyFont="1" applyBorder="1" applyAlignment="1" applyProtection="1">
      <alignment horizontal="centerContinuous"/>
      <protection hidden="1"/>
    </xf>
    <xf numFmtId="183" fontId="15" fillId="0" borderId="0" xfId="48" applyFont="1" applyBorder="1" applyAlignment="1" applyProtection="1">
      <alignment horizontal="center" vertical="center"/>
      <protection hidden="1"/>
    </xf>
    <xf numFmtId="10" fontId="15" fillId="0" borderId="36" xfId="56" applyNumberFormat="1" applyFont="1" applyBorder="1" applyAlignment="1" applyProtection="1">
      <alignment horizontal="center" vertical="center"/>
      <protection hidden="1"/>
    </xf>
    <xf numFmtId="0" fontId="20" fillId="0" borderId="35" xfId="54" applyFont="1" applyBorder="1" applyAlignment="1" applyProtection="1">
      <alignment horizontal="center" vertical="center"/>
      <protection hidden="1"/>
    </xf>
    <xf numFmtId="0" fontId="20" fillId="0" borderId="35" xfId="54" applyFont="1" applyBorder="1" applyAlignment="1" applyProtection="1">
      <alignment vertical="center"/>
      <protection hidden="1"/>
    </xf>
    <xf numFmtId="3" fontId="20" fillId="0" borderId="35" xfId="0" applyNumberFormat="1" applyFont="1" applyFill="1" applyBorder="1" applyAlignment="1" applyProtection="1">
      <alignment/>
      <protection hidden="1"/>
    </xf>
    <xf numFmtId="3" fontId="20" fillId="0" borderId="29" xfId="0" applyNumberFormat="1" applyFont="1" applyFill="1" applyBorder="1" applyAlignment="1" applyProtection="1">
      <alignment/>
      <protection hidden="1"/>
    </xf>
    <xf numFmtId="183" fontId="20" fillId="0" borderId="0" xfId="48" applyFont="1" applyBorder="1" applyAlignment="1" applyProtection="1">
      <alignment horizontal="center" vertical="center"/>
      <protection hidden="1"/>
    </xf>
    <xf numFmtId="10" fontId="20" fillId="0" borderId="35" xfId="56" applyNumberFormat="1" applyFont="1" applyBorder="1" applyAlignment="1" applyProtection="1">
      <alignment horizontal="center" vertical="center"/>
      <protection hidden="1"/>
    </xf>
    <xf numFmtId="0" fontId="20" fillId="0" borderId="35" xfId="54" applyFont="1" applyBorder="1" applyAlignment="1" applyProtection="1">
      <alignment horizontal="justify" vertical="center"/>
      <protection hidden="1"/>
    </xf>
    <xf numFmtId="0" fontId="20" fillId="0" borderId="35" xfId="54" applyFont="1" applyBorder="1" applyAlignment="1" applyProtection="1">
      <alignment vertical="center" wrapText="1"/>
      <protection hidden="1"/>
    </xf>
    <xf numFmtId="0" fontId="20" fillId="0" borderId="51" xfId="54" applyFont="1" applyBorder="1" applyAlignment="1" applyProtection="1">
      <alignment horizontal="center" vertical="center"/>
      <protection hidden="1"/>
    </xf>
    <xf numFmtId="0" fontId="20" fillId="0" borderId="51" xfId="54" applyFont="1" applyBorder="1" applyAlignment="1" applyProtection="1">
      <alignment horizontal="justify" vertical="center"/>
      <protection hidden="1"/>
    </xf>
    <xf numFmtId="3" fontId="20" fillId="0" borderId="51" xfId="0" applyNumberFormat="1" applyFont="1" applyFill="1" applyBorder="1" applyAlignment="1" applyProtection="1">
      <alignment/>
      <protection hidden="1"/>
    </xf>
    <xf numFmtId="3" fontId="20" fillId="0" borderId="28" xfId="0" applyNumberFormat="1" applyFont="1" applyFill="1" applyBorder="1" applyAlignment="1" applyProtection="1">
      <alignment/>
      <protection hidden="1"/>
    </xf>
    <xf numFmtId="183" fontId="20" fillId="0" borderId="27" xfId="48" applyFont="1" applyBorder="1" applyAlignment="1" applyProtection="1">
      <alignment horizontal="center" vertical="center"/>
      <protection hidden="1"/>
    </xf>
    <xf numFmtId="10" fontId="20" fillId="0" borderId="51" xfId="56" applyNumberFormat="1" applyFont="1" applyBorder="1" applyAlignment="1" applyProtection="1">
      <alignment horizontal="center" vertical="center"/>
      <protection hidden="1"/>
    </xf>
    <xf numFmtId="183" fontId="20" fillId="0" borderId="35" xfId="48" applyFont="1" applyBorder="1" applyAlignment="1" applyProtection="1">
      <alignment horizontal="center" vertical="center"/>
      <protection hidden="1"/>
    </xf>
    <xf numFmtId="10" fontId="20" fillId="0" borderId="35" xfId="56" applyNumberFormat="1" applyFont="1" applyFill="1" applyBorder="1" applyAlignment="1" applyProtection="1">
      <alignment horizontal="center" vertical="center"/>
      <protection hidden="1"/>
    </xf>
    <xf numFmtId="0" fontId="20" fillId="0" borderId="51" xfId="54" applyFont="1" applyBorder="1" applyAlignment="1" applyProtection="1">
      <alignment vertical="center"/>
      <protection hidden="1"/>
    </xf>
    <xf numFmtId="183" fontId="20" fillId="0" borderId="75" xfId="48" applyFont="1" applyBorder="1" applyAlignment="1" applyProtection="1">
      <alignment horizontal="center" vertical="center"/>
      <protection hidden="1"/>
    </xf>
    <xf numFmtId="10" fontId="20" fillId="0" borderId="75" xfId="56" applyNumberFormat="1" applyFont="1" applyBorder="1" applyAlignment="1" applyProtection="1">
      <alignment horizontal="center" vertical="center"/>
      <protection hidden="1"/>
    </xf>
    <xf numFmtId="0" fontId="20" fillId="0" borderId="21" xfId="54" applyFont="1" applyBorder="1" applyAlignment="1" applyProtection="1">
      <alignment vertical="center"/>
      <protection hidden="1"/>
    </xf>
    <xf numFmtId="0" fontId="6" fillId="0" borderId="13" xfId="54" applyFont="1" applyBorder="1" applyAlignment="1" applyProtection="1">
      <alignment vertical="center" wrapText="1"/>
      <protection hidden="1"/>
    </xf>
    <xf numFmtId="3" fontId="3" fillId="0" borderId="75" xfId="54" applyNumberFormat="1" applyFont="1" applyBorder="1" applyAlignment="1" applyProtection="1">
      <alignment horizontal="right" vertical="center"/>
      <protection hidden="1"/>
    </xf>
    <xf numFmtId="183" fontId="20" fillId="0" borderId="78" xfId="48" applyFont="1" applyBorder="1" applyAlignment="1" applyProtection="1">
      <alignment horizontal="center" vertical="center"/>
      <protection hidden="1"/>
    </xf>
    <xf numFmtId="10" fontId="20" fillId="0" borderId="89" xfId="56" applyNumberFormat="1" applyFont="1" applyBorder="1" applyAlignment="1" applyProtection="1">
      <alignment horizontal="center" vertical="center"/>
      <protection hidden="1"/>
    </xf>
    <xf numFmtId="0" fontId="0" fillId="0" borderId="0" xfId="54" applyFont="1" applyBorder="1" applyAlignment="1" applyProtection="1">
      <alignment horizontal="left"/>
      <protection hidden="1"/>
    </xf>
    <xf numFmtId="0" fontId="0" fillId="0" borderId="0" xfId="54" applyFill="1" applyAlignment="1" applyProtection="1">
      <alignment horizontal="center"/>
      <protection hidden="1"/>
    </xf>
    <xf numFmtId="49" fontId="0" fillId="0" borderId="0" xfId="54" applyNumberFormat="1" applyProtection="1">
      <alignment/>
      <protection hidden="1"/>
    </xf>
    <xf numFmtId="0" fontId="7" fillId="0" borderId="0" xfId="54" applyFont="1" applyAlignment="1" applyProtection="1">
      <alignment horizontal="right" vertical="top"/>
      <protection hidden="1"/>
    </xf>
    <xf numFmtId="0" fontId="12" fillId="0" borderId="17" xfId="0" applyFont="1" applyBorder="1" applyAlignment="1" applyProtection="1">
      <alignment horizontal="center"/>
      <protection hidden="1"/>
    </xf>
    <xf numFmtId="192" fontId="12" fillId="0" borderId="15" xfId="48" applyNumberFormat="1" applyFont="1" applyBorder="1" applyAlignment="1" applyProtection="1">
      <alignment horizontal="center"/>
      <protection hidden="1"/>
    </xf>
    <xf numFmtId="17" fontId="14" fillId="0" borderId="0" xfId="0" applyNumberFormat="1" applyFont="1" applyFill="1" applyBorder="1" applyAlignment="1" applyProtection="1">
      <alignment horizontal="left"/>
      <protection hidden="1"/>
    </xf>
    <xf numFmtId="49" fontId="6" fillId="0" borderId="39" xfId="54" applyNumberFormat="1" applyFont="1" applyBorder="1" applyAlignment="1" applyProtection="1">
      <alignment horizontal="center" vertical="top"/>
      <protection hidden="1"/>
    </xf>
    <xf numFmtId="192" fontId="24" fillId="0" borderId="56" xfId="48" applyNumberFormat="1" applyFont="1" applyBorder="1" applyAlignment="1" applyProtection="1">
      <alignment/>
      <protection hidden="1"/>
    </xf>
    <xf numFmtId="0" fontId="14" fillId="0" borderId="39" xfId="0" applyFont="1" applyBorder="1" applyAlignment="1" applyProtection="1">
      <alignment horizontal="center"/>
      <protection hidden="1"/>
    </xf>
    <xf numFmtId="0" fontId="0" fillId="0" borderId="34" xfId="0" applyFill="1" applyBorder="1" applyAlignment="1" applyProtection="1">
      <alignment/>
      <protection locked="0"/>
    </xf>
    <xf numFmtId="4" fontId="0" fillId="0" borderId="34" xfId="0" applyNumberFormat="1" applyFill="1" applyBorder="1" applyAlignment="1" applyProtection="1">
      <alignment/>
      <protection locked="0"/>
    </xf>
    <xf numFmtId="4" fontId="0" fillId="8" borderId="34" xfId="48" applyNumberFormat="1" applyFont="1" applyFill="1" applyBorder="1" applyAlignment="1" applyProtection="1">
      <alignment/>
      <protection locked="0"/>
    </xf>
    <xf numFmtId="3" fontId="0" fillId="0" borderId="34" xfId="0" applyNumberFormat="1" applyFill="1" applyBorder="1" applyAlignment="1" applyProtection="1">
      <alignment horizontal="center"/>
      <protection locked="0"/>
    </xf>
    <xf numFmtId="3" fontId="14" fillId="0" borderId="34" xfId="0" applyNumberFormat="1" applyFont="1" applyFill="1" applyBorder="1" applyAlignment="1" applyProtection="1">
      <alignment horizontal="center"/>
      <protection locked="0"/>
    </xf>
    <xf numFmtId="2" fontId="0" fillId="0" borderId="34" xfId="0" applyNumberFormat="1" applyFill="1" applyBorder="1" applyAlignment="1" applyProtection="1">
      <alignment horizontal="center"/>
      <protection locked="0"/>
    </xf>
    <xf numFmtId="4" fontId="0" fillId="0" borderId="34" xfId="0" applyNumberFormat="1" applyFill="1" applyBorder="1" applyAlignment="1" applyProtection="1">
      <alignment horizontal="center"/>
      <protection locked="0"/>
    </xf>
    <xf numFmtId="0" fontId="0" fillId="0" borderId="34" xfId="0" applyFill="1" applyBorder="1" applyAlignment="1" applyProtection="1">
      <alignment horizontal="center"/>
      <protection locked="0"/>
    </xf>
    <xf numFmtId="10" fontId="0" fillId="0" borderId="34" xfId="0" applyNumberFormat="1" applyFill="1" applyBorder="1" applyAlignment="1" applyProtection="1">
      <alignment horizontal="center"/>
      <protection locked="0"/>
    </xf>
    <xf numFmtId="192" fontId="0" fillId="0" borderId="0" xfId="54" applyNumberFormat="1" applyFont="1" applyFill="1" applyBorder="1" applyProtection="1">
      <alignment/>
      <protection hidden="1"/>
    </xf>
    <xf numFmtId="192" fontId="0" fillId="0" borderId="0" xfId="54" applyNumberFormat="1" applyFont="1" applyFill="1" applyBorder="1" applyAlignment="1" applyProtection="1">
      <alignment horizontal="center" vertical="center"/>
      <protection hidden="1"/>
    </xf>
    <xf numFmtId="0" fontId="0" fillId="0" borderId="33" xfId="0" applyFill="1" applyBorder="1" applyAlignment="1" applyProtection="1">
      <alignment/>
      <protection hidden="1"/>
    </xf>
    <xf numFmtId="0" fontId="0" fillId="0" borderId="32" xfId="0" applyFill="1" applyBorder="1" applyAlignment="1" applyProtection="1">
      <alignment/>
      <protection hidden="1"/>
    </xf>
    <xf numFmtId="0" fontId="5" fillId="0" borderId="0" xfId="53" applyFont="1" applyFill="1" applyBorder="1" applyAlignment="1" applyProtection="1">
      <alignment horizontal="left"/>
      <protection hidden="1"/>
    </xf>
    <xf numFmtId="0" fontId="0" fillId="0" borderId="0" xfId="0" applyAlignment="1">
      <alignment horizontal="left"/>
    </xf>
    <xf numFmtId="0" fontId="0" fillId="0" borderId="0" xfId="0" applyFont="1" applyAlignment="1" applyProtection="1">
      <alignment horizontal="left"/>
      <protection hidden="1"/>
    </xf>
    <xf numFmtId="0" fontId="14" fillId="0" borderId="34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 applyProtection="1">
      <alignment horizontal="center" vertical="center" wrapText="1"/>
      <protection hidden="1"/>
    </xf>
    <xf numFmtId="0" fontId="0" fillId="0" borderId="0" xfId="0" applyFill="1" applyAlignment="1">
      <alignment/>
    </xf>
    <xf numFmtId="0" fontId="14" fillId="0" borderId="34" xfId="0" applyFont="1" applyFill="1" applyBorder="1" applyAlignment="1" applyProtection="1">
      <alignment horizontal="center" wrapText="1"/>
      <protection hidden="1"/>
    </xf>
    <xf numFmtId="0" fontId="0" fillId="0" borderId="0" xfId="0" applyFont="1" applyFill="1" applyAlignment="1" applyProtection="1">
      <alignment/>
      <protection hidden="1"/>
    </xf>
    <xf numFmtId="4" fontId="0" fillId="0" borderId="34" xfId="0" applyNumberFormat="1" applyFill="1" applyBorder="1" applyAlignment="1" applyProtection="1">
      <alignment/>
      <protection hidden="1"/>
    </xf>
    <xf numFmtId="0" fontId="14" fillId="0" borderId="20" xfId="0" applyFont="1" applyFill="1" applyBorder="1" applyAlignment="1" applyProtection="1">
      <alignment horizontal="right"/>
      <protection hidden="1"/>
    </xf>
    <xf numFmtId="4" fontId="15" fillId="0" borderId="15" xfId="0" applyNumberFormat="1" applyFont="1" applyFill="1" applyBorder="1" applyAlignment="1" applyProtection="1">
      <alignment/>
      <protection hidden="1"/>
    </xf>
    <xf numFmtId="0" fontId="0" fillId="0" borderId="119" xfId="0" applyBorder="1" applyAlignment="1" applyProtection="1">
      <alignment/>
      <protection hidden="1"/>
    </xf>
    <xf numFmtId="183" fontId="0" fillId="8" borderId="34" xfId="48" applyFont="1" applyFill="1" applyBorder="1" applyAlignment="1" applyProtection="1">
      <alignment/>
      <protection locked="0"/>
    </xf>
    <xf numFmtId="4" fontId="14" fillId="0" borderId="34" xfId="0" applyNumberFormat="1" applyFont="1" applyFill="1" applyBorder="1" applyAlignment="1" applyProtection="1">
      <alignment horizontal="center"/>
      <protection locked="0"/>
    </xf>
    <xf numFmtId="183" fontId="0" fillId="8" borderId="51" xfId="48" applyFont="1" applyFill="1" applyBorder="1" applyAlignment="1" applyProtection="1">
      <alignment/>
      <protection locked="0"/>
    </xf>
    <xf numFmtId="4" fontId="0" fillId="0" borderId="34" xfId="0" applyNumberForma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5" fillId="0" borderId="34" xfId="0" applyFont="1" applyFill="1" applyBorder="1" applyAlignment="1" applyProtection="1">
      <alignment/>
      <protection/>
    </xf>
    <xf numFmtId="0" fontId="0" fillId="0" borderId="34" xfId="0" applyFill="1" applyBorder="1" applyAlignment="1" applyProtection="1">
      <alignment/>
      <protection/>
    </xf>
    <xf numFmtId="0" fontId="0" fillId="0" borderId="36" xfId="0" applyFill="1" applyBorder="1" applyAlignment="1" applyProtection="1">
      <alignment/>
      <protection/>
    </xf>
    <xf numFmtId="0" fontId="14" fillId="0" borderId="0" xfId="0" applyFont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5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33" xfId="0" applyFill="1" applyBorder="1" applyAlignment="1" applyProtection="1">
      <alignment/>
      <protection/>
    </xf>
    <xf numFmtId="0" fontId="0" fillId="0" borderId="29" xfId="0" applyFill="1" applyBorder="1" applyAlignment="1" applyProtection="1">
      <alignment/>
      <protection/>
    </xf>
    <xf numFmtId="0" fontId="5" fillId="0" borderId="0" xfId="53" applyFont="1" applyFill="1" applyBorder="1" applyAlignment="1" applyProtection="1">
      <alignment horizontal="right"/>
      <protection/>
    </xf>
    <xf numFmtId="49" fontId="0" fillId="0" borderId="0" xfId="0" applyNumberFormat="1" applyFont="1" applyAlignment="1" applyProtection="1">
      <alignment/>
      <protection/>
    </xf>
    <xf numFmtId="0" fontId="0" fillId="0" borderId="27" xfId="54" applyFont="1" applyBorder="1" applyProtection="1">
      <alignment/>
      <protection hidden="1"/>
    </xf>
    <xf numFmtId="0" fontId="44" fillId="0" borderId="0" xfId="54" applyFont="1" applyFill="1" applyProtection="1">
      <alignment/>
      <protection hidden="1"/>
    </xf>
    <xf numFmtId="10" fontId="44" fillId="0" borderId="0" xfId="54" applyNumberFormat="1" applyFont="1" applyFill="1" applyProtection="1">
      <alignment/>
      <protection hidden="1"/>
    </xf>
    <xf numFmtId="0" fontId="44" fillId="0" borderId="0" xfId="54" applyFont="1" applyProtection="1">
      <alignment/>
      <protection hidden="1"/>
    </xf>
    <xf numFmtId="192" fontId="44" fillId="0" borderId="0" xfId="54" applyNumberFormat="1" applyFont="1" applyFill="1" applyBorder="1" applyProtection="1">
      <alignment/>
      <protection hidden="1"/>
    </xf>
    <xf numFmtId="183" fontId="44" fillId="0" borderId="0" xfId="48" applyFont="1" applyAlignment="1" applyProtection="1">
      <alignment/>
      <protection hidden="1"/>
    </xf>
    <xf numFmtId="0" fontId="44" fillId="0" borderId="0" xfId="54" applyFont="1" applyFill="1" applyAlignment="1" applyProtection="1">
      <alignment horizontal="justify" vertical="center"/>
      <protection hidden="1"/>
    </xf>
    <xf numFmtId="3" fontId="44" fillId="0" borderId="0" xfId="54" applyNumberFormat="1" applyFont="1" applyFill="1" applyProtection="1">
      <alignment/>
      <protection hidden="1"/>
    </xf>
    <xf numFmtId="0" fontId="44" fillId="0" borderId="0" xfId="54" applyFont="1" applyAlignment="1" applyProtection="1">
      <alignment horizontal="right"/>
      <protection hidden="1"/>
    </xf>
    <xf numFmtId="183" fontId="44" fillId="0" borderId="0" xfId="54" applyNumberFormat="1" applyFo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hidden="1"/>
    </xf>
    <xf numFmtId="0" fontId="14" fillId="0" borderId="29" xfId="0" applyFont="1" applyFill="1" applyBorder="1" applyAlignment="1" applyProtection="1">
      <alignment/>
      <protection hidden="1"/>
    </xf>
    <xf numFmtId="0" fontId="14" fillId="0" borderId="34" xfId="0" applyFont="1" applyBorder="1" applyAlignment="1" applyProtection="1">
      <alignment horizontal="center" vertical="center" wrapText="1"/>
      <protection/>
    </xf>
    <xf numFmtId="0" fontId="14" fillId="0" borderId="34" xfId="0" applyFont="1" applyBorder="1" applyAlignment="1" applyProtection="1">
      <alignment vertical="center" wrapText="1"/>
      <protection/>
    </xf>
    <xf numFmtId="0" fontId="14" fillId="0" borderId="34" xfId="0" applyFont="1" applyBorder="1" applyAlignment="1" applyProtection="1">
      <alignment vertical="center" wrapText="1"/>
      <protection hidden="1"/>
    </xf>
    <xf numFmtId="4" fontId="14" fillId="0" borderId="36" xfId="0" applyNumberFormat="1" applyFont="1" applyFill="1" applyBorder="1" applyAlignment="1" applyProtection="1">
      <alignment/>
      <protection/>
    </xf>
    <xf numFmtId="2" fontId="14" fillId="0" borderId="36" xfId="0" applyNumberFormat="1" applyFont="1" applyFill="1" applyBorder="1" applyAlignment="1" applyProtection="1">
      <alignment/>
      <protection/>
    </xf>
    <xf numFmtId="2" fontId="0" fillId="0" borderId="36" xfId="0" applyNumberFormat="1" applyFill="1" applyBorder="1" applyAlignment="1" applyProtection="1">
      <alignment/>
      <protection/>
    </xf>
    <xf numFmtId="4" fontId="15" fillId="0" borderId="15" xfId="0" applyNumberFormat="1" applyFont="1" applyBorder="1" applyAlignment="1" applyProtection="1">
      <alignment/>
      <protection/>
    </xf>
    <xf numFmtId="183" fontId="0" fillId="0" borderId="34" xfId="0" applyNumberFormat="1" applyFill="1" applyBorder="1" applyAlignment="1" applyProtection="1">
      <alignment/>
      <protection/>
    </xf>
    <xf numFmtId="183" fontId="0" fillId="8" borderId="34" xfId="48" applyFont="1" applyFill="1" applyBorder="1" applyAlignment="1" applyProtection="1">
      <alignment/>
      <protection locked="0"/>
    </xf>
    <xf numFmtId="183" fontId="0" fillId="8" borderId="26" xfId="48" applyFont="1" applyFill="1" applyBorder="1" applyAlignment="1" applyProtection="1">
      <alignment/>
      <protection locked="0"/>
    </xf>
    <xf numFmtId="183" fontId="12" fillId="0" borderId="56" xfId="48" applyFont="1" applyBorder="1" applyAlignment="1" applyProtection="1">
      <alignment/>
      <protection hidden="1"/>
    </xf>
    <xf numFmtId="183" fontId="0" fillId="8" borderId="34" xfId="48" applyFont="1" applyFill="1" applyBorder="1" applyAlignment="1" applyProtection="1">
      <alignment/>
      <protection locked="0"/>
    </xf>
    <xf numFmtId="0" fontId="15" fillId="0" borderId="34" xfId="0" applyFont="1" applyFill="1" applyBorder="1" applyAlignment="1" applyProtection="1">
      <alignment/>
      <protection hidden="1"/>
    </xf>
    <xf numFmtId="0" fontId="0" fillId="0" borderId="34" xfId="0" applyFill="1" applyBorder="1" applyAlignment="1" applyProtection="1">
      <alignment/>
      <protection hidden="1"/>
    </xf>
    <xf numFmtId="4" fontId="14" fillId="0" borderId="35" xfId="0" applyNumberFormat="1" applyFont="1" applyFill="1" applyBorder="1" applyAlignment="1" applyProtection="1">
      <alignment/>
      <protection hidden="1"/>
    </xf>
    <xf numFmtId="2" fontId="14" fillId="0" borderId="35" xfId="0" applyNumberFormat="1" applyFont="1" applyFill="1" applyBorder="1" applyAlignment="1" applyProtection="1">
      <alignment/>
      <protection hidden="1"/>
    </xf>
    <xf numFmtId="183" fontId="14" fillId="0" borderId="35" xfId="48" applyFont="1" applyFill="1" applyBorder="1" applyAlignment="1" applyProtection="1">
      <alignment/>
      <protection hidden="1"/>
    </xf>
    <xf numFmtId="0" fontId="0" fillId="0" borderId="36" xfId="0" applyFill="1" applyBorder="1" applyAlignment="1" applyProtection="1">
      <alignment/>
      <protection hidden="1"/>
    </xf>
    <xf numFmtId="183" fontId="0" fillId="0" borderId="32" xfId="48" applyFont="1" applyFill="1" applyBorder="1" applyAlignment="1" applyProtection="1">
      <alignment/>
      <protection hidden="1"/>
    </xf>
    <xf numFmtId="4" fontId="0" fillId="0" borderId="36" xfId="0" applyNumberFormat="1" applyFill="1" applyBorder="1" applyAlignment="1" applyProtection="1">
      <alignment/>
      <protection hidden="1"/>
    </xf>
    <xf numFmtId="183" fontId="0" fillId="0" borderId="34" xfId="48" applyFont="1" applyFill="1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0" fillId="0" borderId="119" xfId="0" applyBorder="1" applyAlignment="1" applyProtection="1">
      <alignment horizontal="center"/>
      <protection hidden="1"/>
    </xf>
    <xf numFmtId="0" fontId="14" fillId="0" borderId="119" xfId="0" applyFont="1" applyBorder="1" applyAlignment="1" applyProtection="1">
      <alignment horizontal="center"/>
      <protection hidden="1"/>
    </xf>
    <xf numFmtId="0" fontId="14" fillId="0" borderId="41" xfId="0" applyFont="1" applyBorder="1" applyAlignment="1" applyProtection="1">
      <alignment horizontal="center"/>
      <protection hidden="1"/>
    </xf>
    <xf numFmtId="4" fontId="15" fillId="0" borderId="120" xfId="0" applyNumberFormat="1" applyFont="1" applyBorder="1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199" fontId="0" fillId="0" borderId="0" xfId="0" applyNumberFormat="1" applyFont="1" applyAlignment="1" applyProtection="1">
      <alignment/>
      <protection hidden="1"/>
    </xf>
    <xf numFmtId="183" fontId="0" fillId="0" borderId="0" xfId="48" applyFont="1" applyAlignment="1" applyProtection="1">
      <alignment/>
      <protection hidden="1"/>
    </xf>
    <xf numFmtId="183" fontId="0" fillId="0" borderId="0" xfId="54" applyNumberFormat="1" applyFont="1" applyProtection="1">
      <alignment/>
      <protection hidden="1"/>
    </xf>
    <xf numFmtId="0" fontId="0" fillId="0" borderId="52" xfId="54" applyFont="1" applyBorder="1" applyAlignment="1" applyProtection="1">
      <alignment horizontal="right" wrapText="1"/>
      <protection hidden="1"/>
    </xf>
    <xf numFmtId="0" fontId="0" fillId="0" borderId="0" xfId="54" applyFont="1" applyAlignment="1" applyProtection="1">
      <alignment horizontal="center"/>
      <protection hidden="1"/>
    </xf>
    <xf numFmtId="0" fontId="14" fillId="0" borderId="27" xfId="54" applyFont="1" applyFill="1" applyBorder="1" applyProtection="1">
      <alignment/>
      <protection hidden="1"/>
    </xf>
    <xf numFmtId="192" fontId="0" fillId="0" borderId="34" xfId="54" applyNumberFormat="1" applyFont="1" applyFill="1" applyBorder="1" applyAlignment="1" applyProtection="1">
      <alignment horizontal="center"/>
      <protection hidden="1"/>
    </xf>
    <xf numFmtId="192" fontId="0" fillId="0" borderId="0" xfId="0" applyNumberFormat="1" applyAlignment="1" applyProtection="1">
      <alignment/>
      <protection hidden="1"/>
    </xf>
    <xf numFmtId="0" fontId="8" fillId="0" borderId="69" xfId="54" applyFont="1" applyBorder="1" applyAlignment="1" applyProtection="1">
      <alignment horizontal="center" vertical="top"/>
      <protection hidden="1"/>
    </xf>
    <xf numFmtId="1" fontId="23" fillId="0" borderId="35" xfId="54" applyNumberFormat="1" applyFont="1" applyBorder="1" applyAlignment="1" applyProtection="1">
      <alignment horizontal="left" vertical="center" wrapText="1"/>
      <protection hidden="1"/>
    </xf>
    <xf numFmtId="192" fontId="37" fillId="24" borderId="121" xfId="48" applyNumberFormat="1" applyFont="1" applyFill="1" applyBorder="1" applyAlignment="1" applyProtection="1">
      <alignment horizontal="right" vertical="center"/>
      <protection hidden="1"/>
    </xf>
    <xf numFmtId="0" fontId="13" fillId="0" borderId="0" xfId="54" applyFont="1" applyAlignment="1" applyProtection="1">
      <alignment horizontal="right"/>
      <protection hidden="1"/>
    </xf>
    <xf numFmtId="0" fontId="16" fillId="0" borderId="122" xfId="54" applyFont="1" applyBorder="1" applyAlignment="1" applyProtection="1">
      <alignment horizontal="center" vertical="top"/>
      <protection hidden="1"/>
    </xf>
    <xf numFmtId="0" fontId="0" fillId="0" borderId="55" xfId="0" applyFont="1" applyFill="1" applyBorder="1" applyAlignment="1" applyProtection="1">
      <alignment horizontal="justify" vertical="center" wrapText="1"/>
      <protection hidden="1"/>
    </xf>
    <xf numFmtId="0" fontId="16" fillId="0" borderId="123" xfId="54" applyFont="1" applyBorder="1" applyAlignment="1" applyProtection="1">
      <alignment horizontal="center" vertical="top"/>
      <protection hidden="1"/>
    </xf>
    <xf numFmtId="1" fontId="23" fillId="0" borderId="121" xfId="54" applyNumberFormat="1" applyFont="1" applyBorder="1" applyAlignment="1" applyProtection="1">
      <alignment horizontal="left" vertical="center" wrapText="1"/>
      <protection hidden="1"/>
    </xf>
    <xf numFmtId="0" fontId="0" fillId="0" borderId="117" xfId="0" applyFont="1" applyFill="1" applyBorder="1" applyAlignment="1" applyProtection="1">
      <alignment horizontal="justify" vertical="center" wrapText="1"/>
      <protection hidden="1"/>
    </xf>
    <xf numFmtId="0" fontId="0" fillId="0" borderId="34" xfId="0" applyFont="1" applyBorder="1" applyAlignment="1" applyProtection="1">
      <alignment/>
      <protection hidden="1"/>
    </xf>
    <xf numFmtId="192" fontId="8" fillId="0" borderId="124" xfId="48" applyNumberFormat="1" applyFont="1" applyBorder="1" applyAlignment="1" applyProtection="1">
      <alignment horizontal="center" vertical="center"/>
      <protection hidden="1"/>
    </xf>
    <xf numFmtId="192" fontId="29" fillId="0" borderId="34" xfId="0" applyNumberFormat="1" applyFont="1" applyBorder="1" applyAlignment="1" applyProtection="1">
      <alignment horizontal="center"/>
      <protection hidden="1"/>
    </xf>
    <xf numFmtId="192" fontId="37" fillId="0" borderId="28" xfId="48" applyNumberFormat="1" applyFont="1" applyFill="1" applyBorder="1" applyAlignment="1" applyProtection="1">
      <alignment horizontal="right"/>
      <protection hidden="1"/>
    </xf>
    <xf numFmtId="192" fontId="29" fillId="0" borderId="51" xfId="0" applyNumberFormat="1" applyFont="1" applyBorder="1" applyAlignment="1" applyProtection="1">
      <alignment horizontal="center"/>
      <protection hidden="1"/>
    </xf>
    <xf numFmtId="192" fontId="37" fillId="0" borderId="51" xfId="48" applyNumberFormat="1" applyFont="1" applyFill="1" applyBorder="1" applyAlignment="1" applyProtection="1">
      <alignment horizontal="right"/>
      <protection hidden="1"/>
    </xf>
    <xf numFmtId="0" fontId="0" fillId="0" borderId="35" xfId="0" applyFont="1" applyBorder="1" applyAlignment="1" applyProtection="1">
      <alignment horizontal="justify" vertical="center" wrapText="1"/>
      <protection hidden="1"/>
    </xf>
    <xf numFmtId="192" fontId="29" fillId="24" borderId="29" xfId="48" applyNumberFormat="1" applyFont="1" applyFill="1" applyBorder="1" applyAlignment="1" applyProtection="1">
      <alignment horizontal="right" vertical="center"/>
      <protection hidden="1"/>
    </xf>
    <xf numFmtId="192" fontId="29" fillId="24" borderId="102" xfId="48" applyNumberFormat="1" applyFont="1" applyFill="1" applyBorder="1" applyAlignment="1" applyProtection="1">
      <alignment horizontal="right" vertical="center"/>
      <protection hidden="1"/>
    </xf>
    <xf numFmtId="3" fontId="37" fillId="0" borderId="70" xfId="54" applyNumberFormat="1" applyFont="1" applyBorder="1" applyAlignment="1" applyProtection="1">
      <alignment vertical="center"/>
      <protection hidden="1"/>
    </xf>
    <xf numFmtId="1" fontId="29" fillId="0" borderId="49" xfId="54" applyNumberFormat="1" applyFont="1" applyBorder="1" applyAlignment="1" applyProtection="1">
      <alignment horizontal="center" vertical="center"/>
      <protection hidden="1"/>
    </xf>
    <xf numFmtId="192" fontId="29" fillId="24" borderId="37" xfId="48" applyNumberFormat="1" applyFont="1" applyFill="1" applyBorder="1" applyAlignment="1" applyProtection="1">
      <alignment horizontal="right" vertical="center"/>
      <protection hidden="1"/>
    </xf>
    <xf numFmtId="192" fontId="46" fillId="24" borderId="37" xfId="48" applyNumberFormat="1" applyFont="1" applyFill="1" applyBorder="1" applyAlignment="1" applyProtection="1">
      <alignment horizontal="right" vertical="center"/>
      <protection hidden="1"/>
    </xf>
    <xf numFmtId="192" fontId="46" fillId="24" borderId="102" xfId="48" applyNumberFormat="1" applyFont="1" applyFill="1" applyBorder="1" applyAlignment="1" applyProtection="1">
      <alignment horizontal="right" vertical="center"/>
      <protection hidden="1"/>
    </xf>
    <xf numFmtId="192" fontId="46" fillId="24" borderId="29" xfId="48" applyNumberFormat="1" applyFont="1" applyFill="1" applyBorder="1" applyAlignment="1" applyProtection="1">
      <alignment horizontal="right" vertical="center"/>
      <protection hidden="1"/>
    </xf>
    <xf numFmtId="192" fontId="37" fillId="24" borderId="125" xfId="48" applyNumberFormat="1" applyFont="1" applyFill="1" applyBorder="1" applyAlignment="1" applyProtection="1">
      <alignment horizontal="right" vertical="center"/>
      <protection hidden="1"/>
    </xf>
    <xf numFmtId="192" fontId="46" fillId="24" borderId="125" xfId="48" applyNumberFormat="1" applyFont="1" applyFill="1" applyBorder="1" applyAlignment="1" applyProtection="1">
      <alignment horizontal="right" vertical="center"/>
      <protection hidden="1"/>
    </xf>
    <xf numFmtId="192" fontId="46" fillId="24" borderId="126" xfId="48" applyNumberFormat="1" applyFont="1" applyFill="1" applyBorder="1" applyAlignment="1" applyProtection="1">
      <alignment horizontal="right" vertical="center"/>
      <protection hidden="1"/>
    </xf>
    <xf numFmtId="192" fontId="29" fillId="24" borderId="70" xfId="48" applyNumberFormat="1" applyFont="1" applyFill="1" applyBorder="1" applyAlignment="1" applyProtection="1">
      <alignment horizontal="right" vertical="center"/>
      <protection hidden="1"/>
    </xf>
    <xf numFmtId="192" fontId="46" fillId="24" borderId="70" xfId="48" applyNumberFormat="1" applyFont="1" applyFill="1" applyBorder="1" applyAlignment="1" applyProtection="1">
      <alignment horizontal="right" vertical="center"/>
      <protection hidden="1"/>
    </xf>
    <xf numFmtId="192" fontId="46" fillId="24" borderId="93" xfId="48" applyNumberFormat="1" applyFont="1" applyFill="1" applyBorder="1" applyAlignment="1" applyProtection="1">
      <alignment horizontal="right" vertical="center"/>
      <protection hidden="1"/>
    </xf>
    <xf numFmtId="192" fontId="46" fillId="24" borderId="34" xfId="48" applyNumberFormat="1" applyFont="1" applyFill="1" applyBorder="1" applyAlignment="1" applyProtection="1">
      <alignment horizontal="right" vertical="center"/>
      <protection hidden="1"/>
    </xf>
    <xf numFmtId="192" fontId="46" fillId="24" borderId="41" xfId="48" applyNumberFormat="1" applyFont="1" applyFill="1" applyBorder="1" applyAlignment="1" applyProtection="1">
      <alignment horizontal="right" vertical="center"/>
      <protection hidden="1"/>
    </xf>
    <xf numFmtId="192" fontId="46" fillId="24" borderId="127" xfId="48" applyNumberFormat="1" applyFont="1" applyFill="1" applyBorder="1" applyAlignment="1" applyProtection="1">
      <alignment horizontal="right" vertical="center"/>
      <protection hidden="1"/>
    </xf>
    <xf numFmtId="192" fontId="37" fillId="24" borderId="29" xfId="48" applyNumberFormat="1" applyFont="1" applyFill="1" applyBorder="1" applyAlignment="1" applyProtection="1">
      <alignment horizontal="right" vertical="center"/>
      <protection hidden="1"/>
    </xf>
    <xf numFmtId="192" fontId="29" fillId="24" borderId="126" xfId="48" applyNumberFormat="1" applyFont="1" applyFill="1" applyBorder="1" applyAlignment="1" applyProtection="1">
      <alignment horizontal="right" vertical="center"/>
      <protection hidden="1"/>
    </xf>
    <xf numFmtId="192" fontId="29" fillId="24" borderId="128" xfId="48" applyNumberFormat="1" applyFont="1" applyFill="1" applyBorder="1" applyAlignment="1" applyProtection="1">
      <alignment horizontal="right" vertical="center"/>
      <protection hidden="1"/>
    </xf>
    <xf numFmtId="192" fontId="29" fillId="24" borderId="100" xfId="48" applyNumberFormat="1" applyFont="1" applyFill="1" applyBorder="1" applyAlignment="1" applyProtection="1">
      <alignment horizontal="right" vertical="center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29" xfId="0" applyFont="1" applyBorder="1" applyAlignment="1" applyProtection="1">
      <alignment horizontal="right"/>
      <protection hidden="1"/>
    </xf>
    <xf numFmtId="192" fontId="29" fillId="0" borderId="34" xfId="48" applyNumberFormat="1" applyFont="1" applyFill="1" applyBorder="1" applyAlignment="1" applyProtection="1">
      <alignment horizontal="right"/>
      <protection hidden="1"/>
    </xf>
    <xf numFmtId="192" fontId="37" fillId="24" borderId="70" xfId="48" applyNumberFormat="1" applyFont="1" applyFill="1" applyBorder="1" applyAlignment="1" applyProtection="1">
      <alignment horizontal="right"/>
      <protection hidden="1"/>
    </xf>
    <xf numFmtId="0" fontId="0" fillId="0" borderId="29" xfId="54" applyFont="1" applyBorder="1" applyAlignment="1" applyProtection="1">
      <alignment horizontal="right" wrapText="1"/>
      <protection hidden="1"/>
    </xf>
    <xf numFmtId="192" fontId="29" fillId="24" borderId="51" xfId="48" applyNumberFormat="1" applyFont="1" applyFill="1" applyBorder="1" applyAlignment="1" applyProtection="1">
      <alignment horizontal="right"/>
      <protection hidden="1"/>
    </xf>
    <xf numFmtId="192" fontId="29" fillId="24" borderId="28" xfId="48" applyNumberFormat="1" applyFont="1" applyFill="1" applyBorder="1" applyAlignment="1" applyProtection="1">
      <alignment horizontal="right"/>
      <protection hidden="1"/>
    </xf>
    <xf numFmtId="192" fontId="29" fillId="0" borderId="36" xfId="0" applyNumberFormat="1" applyFont="1" applyBorder="1" applyAlignment="1" applyProtection="1">
      <alignment horizontal="center"/>
      <protection hidden="1"/>
    </xf>
    <xf numFmtId="0" fontId="0" fillId="0" borderId="32" xfId="0" applyFont="1" applyBorder="1" applyAlignment="1" applyProtection="1">
      <alignment/>
      <protection hidden="1"/>
    </xf>
    <xf numFmtId="0" fontId="0" fillId="0" borderId="51" xfId="0" applyFont="1" applyBorder="1" applyAlignment="1" applyProtection="1">
      <alignment/>
      <protection hidden="1"/>
    </xf>
    <xf numFmtId="192" fontId="37" fillId="0" borderId="125" xfId="48" applyNumberFormat="1" applyFont="1" applyFill="1" applyBorder="1" applyAlignment="1" applyProtection="1">
      <alignment horizontal="right"/>
      <protection hidden="1"/>
    </xf>
    <xf numFmtId="0" fontId="0" fillId="0" borderId="51" xfId="0" applyFont="1" applyBorder="1" applyAlignment="1" applyProtection="1">
      <alignment wrapText="1"/>
      <protection hidden="1"/>
    </xf>
    <xf numFmtId="0" fontId="13" fillId="0" borderId="51" xfId="0" applyFont="1" applyBorder="1" applyAlignment="1" applyProtection="1">
      <alignment horizontal="right"/>
      <protection hidden="1"/>
    </xf>
    <xf numFmtId="192" fontId="13" fillId="0" borderId="51" xfId="0" applyNumberFormat="1" applyFont="1" applyBorder="1" applyAlignment="1" applyProtection="1">
      <alignment horizontal="right"/>
      <protection hidden="1"/>
    </xf>
    <xf numFmtId="192" fontId="37" fillId="0" borderId="117" xfId="48" applyNumberFormat="1" applyFont="1" applyFill="1" applyBorder="1" applyAlignment="1" applyProtection="1">
      <alignment horizontal="right"/>
      <protection hidden="1"/>
    </xf>
    <xf numFmtId="192" fontId="33" fillId="0" borderId="117" xfId="0" applyNumberFormat="1" applyFont="1" applyBorder="1" applyAlignment="1" applyProtection="1">
      <alignment horizontal="right"/>
      <protection hidden="1"/>
    </xf>
    <xf numFmtId="0" fontId="14" fillId="0" borderId="117" xfId="0" applyFont="1" applyBorder="1" applyAlignment="1" applyProtection="1">
      <alignment horizontal="center" wrapText="1"/>
      <protection hidden="1"/>
    </xf>
    <xf numFmtId="0" fontId="14" fillId="0" borderId="117" xfId="0" applyFont="1" applyBorder="1" applyAlignment="1" applyProtection="1">
      <alignment wrapText="1"/>
      <protection hidden="1"/>
    </xf>
    <xf numFmtId="9" fontId="47" fillId="24" borderId="34" xfId="56" applyFont="1" applyFill="1" applyBorder="1" applyAlignment="1" applyProtection="1">
      <alignment horizontal="right" vertical="center"/>
      <protection hidden="1"/>
    </xf>
    <xf numFmtId="0" fontId="15" fillId="0" borderId="69" xfId="54" applyFont="1" applyBorder="1" applyAlignment="1" applyProtection="1">
      <alignment horizontal="center" vertical="top"/>
      <protection hidden="1"/>
    </xf>
    <xf numFmtId="0" fontId="15" fillId="0" borderId="50" xfId="54" applyFont="1" applyBorder="1" applyAlignment="1" applyProtection="1">
      <alignment horizontal="center" vertical="top"/>
      <protection hidden="1"/>
    </xf>
    <xf numFmtId="0" fontId="15" fillId="0" borderId="129" xfId="54" applyFont="1" applyBorder="1" applyAlignment="1" applyProtection="1">
      <alignment horizontal="center" vertical="top"/>
      <protection hidden="1"/>
    </xf>
    <xf numFmtId="192" fontId="15" fillId="0" borderId="74" xfId="48" applyNumberFormat="1" applyFont="1" applyBorder="1" applyAlignment="1" applyProtection="1">
      <alignment horizontal="center" vertical="center"/>
      <protection hidden="1"/>
    </xf>
    <xf numFmtId="192" fontId="15" fillId="0" borderId="130" xfId="48" applyNumberFormat="1" applyFont="1" applyBorder="1" applyAlignment="1" applyProtection="1">
      <alignment horizontal="center" vertical="center"/>
      <protection hidden="1"/>
    </xf>
    <xf numFmtId="0" fontId="15" fillId="0" borderId="48" xfId="54" applyFont="1" applyBorder="1" applyAlignment="1" applyProtection="1">
      <alignment horizontal="center" vertical="top"/>
      <protection hidden="1"/>
    </xf>
    <xf numFmtId="192" fontId="15" fillId="0" borderId="124" xfId="48" applyNumberFormat="1" applyFont="1" applyBorder="1" applyAlignment="1" applyProtection="1">
      <alignment horizontal="center" vertical="center"/>
      <protection hidden="1"/>
    </xf>
    <xf numFmtId="0" fontId="15" fillId="0" borderId="67" xfId="54" applyFont="1" applyBorder="1" applyAlignment="1" applyProtection="1">
      <alignment horizontal="center" vertical="top"/>
      <protection hidden="1"/>
    </xf>
    <xf numFmtId="0" fontId="7" fillId="0" borderId="130" xfId="54" applyFont="1" applyBorder="1" applyAlignment="1" applyProtection="1">
      <alignment horizontal="center" vertical="justify"/>
      <protection hidden="1"/>
    </xf>
    <xf numFmtId="0" fontId="7" fillId="0" borderId="131" xfId="54" applyFont="1" applyBorder="1" applyAlignment="1" applyProtection="1">
      <alignment horizontal="justify" vertical="justify"/>
      <protection hidden="1"/>
    </xf>
    <xf numFmtId="183" fontId="7" fillId="0" borderId="127" xfId="48" applyFont="1" applyFill="1" applyBorder="1" applyAlignment="1" applyProtection="1">
      <alignment horizontal="center"/>
      <protection hidden="1"/>
    </xf>
    <xf numFmtId="10" fontId="7" fillId="0" borderId="127" xfId="48" applyNumberFormat="1" applyFont="1" applyBorder="1" applyAlignment="1" applyProtection="1">
      <alignment horizontal="center"/>
      <protection hidden="1"/>
    </xf>
    <xf numFmtId="10" fontId="7" fillId="0" borderId="132" xfId="56" applyNumberFormat="1" applyFont="1" applyFill="1" applyBorder="1" applyAlignment="1" applyProtection="1">
      <alignment horizontal="center"/>
      <protection hidden="1"/>
    </xf>
    <xf numFmtId="0" fontId="7" fillId="0" borderId="29" xfId="54" applyFont="1" applyBorder="1" applyAlignment="1" applyProtection="1">
      <alignment horizontal="justify" vertical="center"/>
      <protection hidden="1"/>
    </xf>
    <xf numFmtId="0" fontId="7" fillId="0" borderId="75" xfId="54" applyFont="1" applyBorder="1" applyAlignment="1" applyProtection="1">
      <alignment horizontal="justify" vertical="center"/>
      <protection hidden="1"/>
    </xf>
    <xf numFmtId="0" fontId="0" fillId="0" borderId="0" xfId="0" applyFont="1" applyAlignment="1" applyProtection="1">
      <alignment/>
      <protection/>
    </xf>
    <xf numFmtId="192" fontId="12" fillId="0" borderId="133" xfId="0" applyNumberFormat="1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83" fontId="0" fillId="0" borderId="34" xfId="48" applyFont="1" applyFill="1" applyBorder="1" applyAlignment="1" applyProtection="1">
      <alignment/>
      <protection locked="0"/>
    </xf>
    <xf numFmtId="183" fontId="0" fillId="0" borderId="36" xfId="48" applyFont="1" applyFill="1" applyBorder="1" applyAlignment="1" applyProtection="1">
      <alignment/>
      <protection locked="0"/>
    </xf>
    <xf numFmtId="192" fontId="58" fillId="8" borderId="34" xfId="48" applyNumberFormat="1" applyFont="1" applyFill="1" applyBorder="1" applyAlignment="1" applyProtection="1">
      <alignment/>
      <protection locked="0"/>
    </xf>
    <xf numFmtId="0" fontId="14" fillId="5" borderId="0" xfId="54" applyFont="1" applyFill="1" applyAlignment="1" applyProtection="1">
      <alignment horizontal="left" vertical="center"/>
      <protection hidden="1"/>
    </xf>
    <xf numFmtId="0" fontId="33" fillId="5" borderId="0" xfId="54" applyFont="1" applyFill="1" applyAlignment="1" applyProtection="1">
      <alignment horizontal="left" vertical="center"/>
      <protection hidden="1"/>
    </xf>
    <xf numFmtId="9" fontId="0" fillId="8" borderId="34" xfId="0" applyNumberFormat="1" applyFill="1" applyBorder="1" applyAlignment="1" applyProtection="1">
      <alignment/>
      <protection locked="0"/>
    </xf>
    <xf numFmtId="3" fontId="0" fillId="8" borderId="34" xfId="0" applyNumberFormat="1" applyFill="1" applyBorder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8" borderId="34" xfId="0" applyFill="1" applyBorder="1" applyAlignment="1" applyProtection="1" quotePrefix="1">
      <alignment/>
      <protection locked="0"/>
    </xf>
    <xf numFmtId="0" fontId="15" fillId="0" borderId="0" xfId="0" applyFont="1" applyBorder="1" applyAlignment="1" applyProtection="1">
      <alignment horizontal="center"/>
      <protection hidden="1"/>
    </xf>
    <xf numFmtId="0" fontId="14" fillId="0" borderId="0" xfId="0" applyFont="1" applyFill="1" applyBorder="1" applyAlignment="1" applyProtection="1">
      <alignment horizontal="left"/>
      <protection hidden="1"/>
    </xf>
    <xf numFmtId="14" fontId="14" fillId="0" borderId="0" xfId="0" applyNumberFormat="1" applyFont="1" applyFill="1" applyBorder="1" applyAlignment="1" applyProtection="1">
      <alignment horizontal="left"/>
      <protection hidden="1"/>
    </xf>
    <xf numFmtId="4" fontId="15" fillId="0" borderId="21" xfId="0" applyNumberFormat="1" applyFont="1" applyBorder="1" applyAlignment="1" applyProtection="1">
      <alignment horizontal="center"/>
      <protection hidden="1"/>
    </xf>
    <xf numFmtId="4" fontId="15" fillId="0" borderId="13" xfId="0" applyNumberFormat="1" applyFont="1" applyBorder="1" applyAlignment="1" applyProtection="1">
      <alignment horizontal="center"/>
      <protection hidden="1"/>
    </xf>
    <xf numFmtId="1" fontId="4" fillId="0" borderId="22" xfId="54" applyNumberFormat="1" applyFont="1" applyBorder="1" applyAlignment="1" applyProtection="1">
      <alignment horizontal="center" vertical="center"/>
      <protection hidden="1"/>
    </xf>
    <xf numFmtId="1" fontId="4" fillId="0" borderId="134" xfId="54" applyNumberFormat="1" applyFont="1" applyBorder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alignment horizontal="center"/>
      <protection hidden="1"/>
    </xf>
    <xf numFmtId="4" fontId="27" fillId="0" borderId="0" xfId="0" applyNumberFormat="1" applyFont="1" applyBorder="1" applyAlignment="1" applyProtection="1">
      <alignment horizontal="center"/>
      <protection hidden="1"/>
    </xf>
    <xf numFmtId="0" fontId="8" fillId="0" borderId="34" xfId="54" applyFont="1" applyBorder="1" applyAlignment="1" applyProtection="1">
      <alignment horizontal="center" vertical="center"/>
      <protection hidden="1"/>
    </xf>
    <xf numFmtId="192" fontId="19" fillId="0" borderId="0" xfId="0" applyNumberFormat="1" applyFont="1" applyAlignment="1" applyProtection="1">
      <alignment/>
      <protection hidden="1"/>
    </xf>
    <xf numFmtId="192" fontId="0" fillId="0" borderId="0" xfId="0" applyNumberFormat="1" applyFont="1" applyAlignment="1" applyProtection="1">
      <alignment/>
      <protection hidden="1"/>
    </xf>
    <xf numFmtId="3" fontId="7" fillId="0" borderId="51" xfId="0" applyNumberFormat="1" applyFont="1" applyBorder="1" applyAlignment="1" applyProtection="1">
      <alignment/>
      <protection hidden="1"/>
    </xf>
    <xf numFmtId="49" fontId="14" fillId="0" borderId="119" xfId="0" applyNumberFormat="1" applyFont="1" applyFill="1" applyBorder="1" applyAlignment="1" applyProtection="1">
      <alignment horizontal="left"/>
      <protection hidden="1"/>
    </xf>
    <xf numFmtId="49" fontId="14" fillId="0" borderId="41" xfId="0" applyNumberFormat="1" applyFont="1" applyFill="1" applyBorder="1" applyAlignment="1" applyProtection="1">
      <alignment horizontal="left"/>
      <protection hidden="1"/>
    </xf>
    <xf numFmtId="0" fontId="15" fillId="0" borderId="0" xfId="0" applyFont="1" applyBorder="1" applyAlignment="1" applyProtection="1">
      <alignment horizontal="center"/>
      <protection hidden="1"/>
    </xf>
    <xf numFmtId="0" fontId="27" fillId="0" borderId="0" xfId="0" applyFont="1" applyAlignment="1" applyProtection="1">
      <alignment horizontal="center"/>
      <protection hidden="1"/>
    </xf>
    <xf numFmtId="0" fontId="14" fillId="0" borderId="0" xfId="0" applyFont="1" applyBorder="1" applyAlignment="1" applyProtection="1">
      <alignment horizontal="center"/>
      <protection hidden="1"/>
    </xf>
    <xf numFmtId="0" fontId="14" fillId="8" borderId="0" xfId="0" applyFont="1" applyFill="1" applyBorder="1" applyAlignment="1" applyProtection="1">
      <alignment/>
      <protection locked="0"/>
    </xf>
    <xf numFmtId="14" fontId="14" fillId="8" borderId="0" xfId="0" applyNumberFormat="1" applyFont="1" applyFill="1" applyBorder="1" applyAlignment="1" applyProtection="1">
      <alignment horizontal="left"/>
      <protection locked="0"/>
    </xf>
    <xf numFmtId="0" fontId="14" fillId="0" borderId="0" xfId="0" applyFont="1" applyFill="1" applyBorder="1" applyAlignment="1" applyProtection="1">
      <alignment/>
      <protection hidden="1"/>
    </xf>
    <xf numFmtId="0" fontId="14" fillId="0" borderId="54" xfId="54" applyFont="1" applyFill="1" applyBorder="1" applyAlignment="1" applyProtection="1">
      <alignment horizontal="center" vertical="center"/>
      <protection hidden="1"/>
    </xf>
    <xf numFmtId="9" fontId="19" fillId="0" borderId="51" xfId="56" applyFont="1" applyBorder="1" applyAlignment="1" applyProtection="1">
      <alignment horizontal="center" vertical="center"/>
      <protection hidden="1"/>
    </xf>
    <xf numFmtId="9" fontId="19" fillId="0" borderId="34" xfId="56" applyFont="1" applyBorder="1" applyAlignment="1" applyProtection="1">
      <alignment horizontal="center" vertical="center"/>
      <protection hidden="1"/>
    </xf>
    <xf numFmtId="9" fontId="19" fillId="0" borderId="36" xfId="56" applyFont="1" applyBorder="1" applyAlignment="1" applyProtection="1">
      <alignment horizontal="center" vertical="center"/>
      <protection hidden="1"/>
    </xf>
    <xf numFmtId="0" fontId="15" fillId="0" borderId="51" xfId="54" applyFont="1" applyBorder="1" applyAlignment="1" applyProtection="1">
      <alignment horizontal="center" vertical="center"/>
      <protection hidden="1"/>
    </xf>
    <xf numFmtId="0" fontId="19" fillId="0" borderId="51" xfId="54" applyFont="1" applyBorder="1" applyAlignment="1" applyProtection="1">
      <alignment horizontal="center" vertical="center"/>
      <protection hidden="1"/>
    </xf>
    <xf numFmtId="0" fontId="15" fillId="0" borderId="34" xfId="54" applyFont="1" applyBorder="1" applyAlignment="1" applyProtection="1">
      <alignment horizontal="center" vertical="center"/>
      <protection hidden="1"/>
    </xf>
    <xf numFmtId="4" fontId="19" fillId="0" borderId="51" xfId="48" applyNumberFormat="1" applyFont="1" applyBorder="1" applyAlignment="1" applyProtection="1">
      <alignment horizontal="center" vertical="center"/>
      <protection hidden="1"/>
    </xf>
    <xf numFmtId="4" fontId="19" fillId="0" borderId="34" xfId="48" applyNumberFormat="1" applyFont="1" applyBorder="1" applyAlignment="1" applyProtection="1">
      <alignment horizontal="center" vertical="center"/>
      <protection hidden="1"/>
    </xf>
    <xf numFmtId="0" fontId="19" fillId="0" borderId="34" xfId="54" applyFont="1" applyBorder="1" applyAlignment="1" applyProtection="1">
      <alignment horizontal="center" vertical="center"/>
      <protection hidden="1"/>
    </xf>
    <xf numFmtId="3" fontId="15" fillId="0" borderId="34" xfId="54" applyNumberFormat="1" applyFont="1" applyBorder="1" applyAlignment="1" applyProtection="1">
      <alignment horizontal="center" vertical="center"/>
      <protection hidden="1"/>
    </xf>
    <xf numFmtId="3" fontId="15" fillId="0" borderId="51" xfId="48" applyNumberFormat="1" applyFont="1" applyBorder="1" applyAlignment="1" applyProtection="1">
      <alignment horizontal="center" vertical="center"/>
      <protection hidden="1"/>
    </xf>
    <xf numFmtId="3" fontId="19" fillId="0" borderId="51" xfId="0" applyNumberFormat="1" applyFont="1" applyBorder="1" applyAlignment="1" applyProtection="1">
      <alignment/>
      <protection hidden="1"/>
    </xf>
    <xf numFmtId="3" fontId="19" fillId="0" borderId="34" xfId="0" applyNumberFormat="1" applyFont="1" applyBorder="1" applyAlignment="1" applyProtection="1">
      <alignment/>
      <protection hidden="1"/>
    </xf>
    <xf numFmtId="3" fontId="14" fillId="0" borderId="54" xfId="54" applyNumberFormat="1" applyFont="1" applyFill="1" applyBorder="1" applyAlignment="1" applyProtection="1">
      <alignment horizontal="center" vertical="center"/>
      <protection hidden="1"/>
    </xf>
    <xf numFmtId="0" fontId="0" fillId="0" borderId="0" xfId="54" applyFont="1" applyBorder="1" applyAlignment="1" applyProtection="1">
      <alignment horizontal="center" vertical="justify" wrapText="1"/>
      <protection hidden="1"/>
    </xf>
    <xf numFmtId="49" fontId="0" fillId="0" borderId="0" xfId="54" applyNumberFormat="1" applyFont="1" applyBorder="1" applyAlignment="1" applyProtection="1">
      <alignment horizontal="left" vertical="justify" wrapText="1"/>
      <protection hidden="1"/>
    </xf>
    <xf numFmtId="0" fontId="0" fillId="0" borderId="0" xfId="54" applyFont="1" applyBorder="1" applyAlignment="1" applyProtection="1">
      <alignment horizontal="right" vertical="justify" wrapText="1"/>
      <protection hidden="1"/>
    </xf>
    <xf numFmtId="4" fontId="19" fillId="0" borderId="36" xfId="48" applyNumberFormat="1" applyFont="1" applyBorder="1" applyAlignment="1" applyProtection="1">
      <alignment horizontal="center" vertical="center"/>
      <protection hidden="1"/>
    </xf>
    <xf numFmtId="0" fontId="15" fillId="0" borderId="36" xfId="54" applyFont="1" applyBorder="1" applyAlignment="1" applyProtection="1">
      <alignment horizontal="center" vertical="center"/>
      <protection hidden="1"/>
    </xf>
    <xf numFmtId="3" fontId="27" fillId="0" borderId="55" xfId="54" applyNumberFormat="1" applyFont="1" applyBorder="1" applyAlignment="1" applyProtection="1">
      <alignment horizontal="center" vertical="center"/>
      <protection hidden="1"/>
    </xf>
    <xf numFmtId="0" fontId="27" fillId="0" borderId="39" xfId="54" applyFont="1" applyBorder="1" applyAlignment="1" applyProtection="1">
      <alignment horizontal="center" vertical="center" wrapText="1"/>
      <protection hidden="1"/>
    </xf>
    <xf numFmtId="0" fontId="27" fillId="0" borderId="55" xfId="54" applyFont="1" applyBorder="1" applyAlignment="1" applyProtection="1">
      <alignment horizontal="center" vertical="center" wrapText="1"/>
      <protection hidden="1"/>
    </xf>
    <xf numFmtId="3" fontId="15" fillId="0" borderId="36" xfId="54" applyNumberFormat="1" applyFont="1" applyBorder="1" applyAlignment="1" applyProtection="1">
      <alignment horizontal="center" vertical="center"/>
      <protection hidden="1"/>
    </xf>
    <xf numFmtId="3" fontId="14" fillId="0" borderId="34" xfId="54" applyNumberFormat="1" applyFont="1" applyFill="1" applyBorder="1" applyAlignment="1" applyProtection="1">
      <alignment horizontal="center" vertical="center"/>
      <protection hidden="1"/>
    </xf>
    <xf numFmtId="0" fontId="14" fillId="0" borderId="34" xfId="54" applyFont="1" applyFill="1" applyBorder="1" applyAlignment="1" applyProtection="1">
      <alignment horizontal="center" vertical="center"/>
      <protection hidden="1"/>
    </xf>
    <xf numFmtId="0" fontId="32" fillId="16" borderId="34" xfId="54" applyFont="1" applyFill="1" applyBorder="1" applyAlignment="1" applyProtection="1">
      <alignment horizontal="center" vertical="center"/>
      <protection hidden="1"/>
    </xf>
    <xf numFmtId="0" fontId="32" fillId="16" borderId="34" xfId="54" applyFont="1" applyFill="1" applyBorder="1" applyAlignment="1" applyProtection="1">
      <alignment horizontal="center" vertical="center" wrapText="1"/>
      <protection hidden="1"/>
    </xf>
    <xf numFmtId="0" fontId="15" fillId="0" borderId="0" xfId="54" applyFont="1" applyBorder="1" applyAlignment="1" applyProtection="1">
      <alignment horizontal="center"/>
      <protection hidden="1"/>
    </xf>
    <xf numFmtId="0" fontId="27" fillId="0" borderId="0" xfId="54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Font="1" applyAlignment="1" applyProtection="1">
      <alignment horizontal="right"/>
      <protection hidden="1"/>
    </xf>
    <xf numFmtId="0" fontId="14" fillId="0" borderId="0" xfId="0" applyFont="1" applyFill="1" applyBorder="1" applyAlignment="1" applyProtection="1">
      <alignment horizontal="left"/>
      <protection hidden="1"/>
    </xf>
    <xf numFmtId="14" fontId="14" fillId="0" borderId="0" xfId="0" applyNumberFormat="1" applyFont="1" applyFill="1" applyBorder="1" applyAlignment="1" applyProtection="1">
      <alignment horizontal="left"/>
      <protection hidden="1"/>
    </xf>
    <xf numFmtId="0" fontId="14" fillId="0" borderId="0" xfId="53" applyFont="1" applyFill="1" applyBorder="1" applyAlignment="1" applyProtection="1">
      <alignment horizontal="right"/>
      <protection hidden="1"/>
    </xf>
    <xf numFmtId="49" fontId="14" fillId="0" borderId="10" xfId="54" applyNumberFormat="1" applyFont="1" applyFill="1" applyBorder="1" applyAlignment="1" applyProtection="1">
      <alignment horizontal="center" vertical="center" wrapText="1"/>
      <protection hidden="1"/>
    </xf>
    <xf numFmtId="49" fontId="14" fillId="0" borderId="14" xfId="54" applyNumberFormat="1" applyFont="1" applyFill="1" applyBorder="1" applyAlignment="1" applyProtection="1">
      <alignment horizontal="center" vertical="center" wrapText="1"/>
      <protection hidden="1"/>
    </xf>
    <xf numFmtId="0" fontId="27" fillId="0" borderId="0" xfId="54" applyFont="1" applyFill="1" applyBorder="1" applyAlignment="1" applyProtection="1">
      <alignment horizontal="center"/>
      <protection hidden="1"/>
    </xf>
    <xf numFmtId="0" fontId="15" fillId="0" borderId="0" xfId="54" applyFont="1" applyFill="1" applyBorder="1" applyAlignment="1" applyProtection="1">
      <alignment horizontal="center"/>
      <protection hidden="1"/>
    </xf>
    <xf numFmtId="0" fontId="0" fillId="0" borderId="0" xfId="54" applyFont="1" applyFill="1" applyBorder="1" applyAlignment="1" applyProtection="1">
      <alignment horizontal="center"/>
      <protection hidden="1"/>
    </xf>
    <xf numFmtId="183" fontId="16" fillId="0" borderId="36" xfId="48" applyFont="1" applyFill="1" applyBorder="1" applyAlignment="1" applyProtection="1">
      <alignment horizontal="center" vertical="center"/>
      <protection hidden="1"/>
    </xf>
    <xf numFmtId="183" fontId="16" fillId="0" borderId="35" xfId="48" applyFont="1" applyFill="1" applyBorder="1" applyAlignment="1" applyProtection="1">
      <alignment horizontal="center" vertical="center"/>
      <protection hidden="1"/>
    </xf>
    <xf numFmtId="183" fontId="16" fillId="0" borderId="51" xfId="48" applyFont="1" applyFill="1" applyBorder="1" applyAlignment="1" applyProtection="1">
      <alignment horizontal="center" vertical="center"/>
      <protection hidden="1"/>
    </xf>
    <xf numFmtId="183" fontId="16" fillId="0" borderId="36" xfId="48" applyFont="1" applyFill="1" applyBorder="1" applyAlignment="1" applyProtection="1">
      <alignment horizontal="center" vertical="center" wrapText="1"/>
      <protection hidden="1"/>
    </xf>
    <xf numFmtId="183" fontId="16" fillId="0" borderId="35" xfId="48" applyFont="1" applyFill="1" applyBorder="1" applyAlignment="1" applyProtection="1">
      <alignment horizontal="center" vertical="center" wrapText="1"/>
      <protection hidden="1"/>
    </xf>
    <xf numFmtId="183" fontId="16" fillId="0" borderId="51" xfId="48" applyFont="1" applyFill="1" applyBorder="1" applyAlignment="1" applyProtection="1">
      <alignment horizontal="center" vertical="center" wrapText="1"/>
      <protection hidden="1"/>
    </xf>
    <xf numFmtId="183" fontId="16" fillId="0" borderId="36" xfId="48" applyFont="1" applyFill="1" applyBorder="1" applyAlignment="1" applyProtection="1">
      <alignment horizontal="center" vertical="justify"/>
      <protection hidden="1"/>
    </xf>
    <xf numFmtId="183" fontId="16" fillId="0" borderId="35" xfId="48" applyFont="1" applyFill="1" applyBorder="1" applyAlignment="1" applyProtection="1">
      <alignment horizontal="center" vertical="justify"/>
      <protection hidden="1"/>
    </xf>
    <xf numFmtId="183" fontId="16" fillId="0" borderId="51" xfId="48" applyFont="1" applyFill="1" applyBorder="1" applyAlignment="1" applyProtection="1">
      <alignment horizontal="center" vertical="justify"/>
      <protection hidden="1"/>
    </xf>
    <xf numFmtId="183" fontId="16" fillId="0" borderId="94" xfId="48" applyFont="1" applyFill="1" applyBorder="1" applyAlignment="1" applyProtection="1">
      <alignment horizontal="center" vertical="center" wrapText="1"/>
      <protection hidden="1"/>
    </xf>
    <xf numFmtId="183" fontId="16" fillId="0" borderId="107" xfId="48" applyFont="1" applyFill="1" applyBorder="1" applyAlignment="1" applyProtection="1">
      <alignment horizontal="center" vertical="center" wrapText="1"/>
      <protection hidden="1"/>
    </xf>
    <xf numFmtId="183" fontId="16" fillId="0" borderId="135" xfId="48" applyFont="1" applyFill="1" applyBorder="1" applyAlignment="1" applyProtection="1">
      <alignment horizontal="center" vertical="center" wrapText="1"/>
      <protection hidden="1"/>
    </xf>
    <xf numFmtId="0" fontId="14" fillId="0" borderId="136" xfId="54" applyFont="1" applyFill="1" applyBorder="1" applyAlignment="1" applyProtection="1">
      <alignment horizontal="center" vertical="center"/>
      <protection hidden="1"/>
    </xf>
    <xf numFmtId="0" fontId="14" fillId="0" borderId="44" xfId="54" applyFont="1" applyFill="1" applyBorder="1" applyAlignment="1" applyProtection="1">
      <alignment horizontal="center" vertical="center"/>
      <protection hidden="1"/>
    </xf>
    <xf numFmtId="0" fontId="14" fillId="0" borderId="36" xfId="54" applyFont="1" applyFill="1" applyBorder="1" applyAlignment="1" applyProtection="1">
      <alignment horizontal="center" vertical="center"/>
      <protection hidden="1"/>
    </xf>
    <xf numFmtId="0" fontId="14" fillId="0" borderId="51" xfId="54" applyFont="1" applyFill="1" applyBorder="1" applyAlignment="1" applyProtection="1">
      <alignment horizontal="center" vertical="center"/>
      <protection hidden="1"/>
    </xf>
    <xf numFmtId="183" fontId="14" fillId="0" borderId="22" xfId="48" applyFont="1" applyFill="1" applyBorder="1" applyAlignment="1" applyProtection="1">
      <alignment horizontal="right" vertical="center"/>
      <protection hidden="1"/>
    </xf>
    <xf numFmtId="183" fontId="14" fillId="0" borderId="134" xfId="48" applyFont="1" applyFill="1" applyBorder="1" applyAlignment="1" applyProtection="1">
      <alignment horizontal="right" vertical="center"/>
      <protection hidden="1"/>
    </xf>
    <xf numFmtId="0" fontId="14" fillId="0" borderId="137" xfId="54" applyFont="1" applyFill="1" applyBorder="1" applyAlignment="1" applyProtection="1">
      <alignment horizontal="center" vertical="center"/>
      <protection hidden="1"/>
    </xf>
    <xf numFmtId="0" fontId="14" fillId="0" borderId="95" xfId="54" applyFont="1" applyFill="1" applyBorder="1" applyAlignment="1" applyProtection="1">
      <alignment horizontal="center" vertical="center"/>
      <protection hidden="1"/>
    </xf>
    <xf numFmtId="0" fontId="14" fillId="0" borderId="72" xfId="54" applyFont="1" applyFill="1" applyBorder="1" applyAlignment="1" applyProtection="1">
      <alignment horizontal="center" vertical="center"/>
      <protection hidden="1"/>
    </xf>
    <xf numFmtId="0" fontId="14" fillId="0" borderId="29" xfId="54" applyFont="1" applyFill="1" applyBorder="1" applyAlignment="1" applyProtection="1">
      <alignment horizontal="center" vertical="center"/>
      <protection hidden="1"/>
    </xf>
    <xf numFmtId="0" fontId="14" fillId="0" borderId="138" xfId="54" applyFont="1" applyFill="1" applyBorder="1" applyAlignment="1" applyProtection="1">
      <alignment horizontal="center" vertical="center"/>
      <protection hidden="1"/>
    </xf>
    <xf numFmtId="0" fontId="14" fillId="0" borderId="28" xfId="54" applyFont="1" applyFill="1" applyBorder="1" applyAlignment="1" applyProtection="1">
      <alignment horizontal="center" vertical="center"/>
      <protection hidden="1"/>
    </xf>
    <xf numFmtId="1" fontId="3" fillId="0" borderId="57" xfId="54" applyNumberFormat="1" applyFont="1" applyBorder="1" applyAlignment="1" applyProtection="1">
      <alignment horizontal="left" vertical="center"/>
      <protection hidden="1"/>
    </xf>
    <xf numFmtId="1" fontId="27" fillId="0" borderId="35" xfId="54" applyNumberFormat="1" applyFont="1" applyBorder="1" applyAlignment="1" applyProtection="1">
      <alignment horizontal="left" vertical="center"/>
      <protection hidden="1"/>
    </xf>
    <xf numFmtId="1" fontId="4" fillId="0" borderId="22" xfId="54" applyNumberFormat="1" applyFont="1" applyBorder="1" applyAlignment="1" applyProtection="1">
      <alignment horizontal="center" vertical="center"/>
      <protection hidden="1"/>
    </xf>
    <xf numFmtId="1" fontId="4" fillId="0" borderId="134" xfId="54" applyNumberFormat="1" applyFont="1" applyBorder="1" applyAlignment="1" applyProtection="1">
      <alignment horizontal="center" vertical="center"/>
      <protection hidden="1"/>
    </xf>
    <xf numFmtId="0" fontId="19" fillId="0" borderId="11" xfId="0" applyFont="1" applyBorder="1" applyAlignment="1" applyProtection="1">
      <alignment horizontal="left" vertical="center" wrapText="1"/>
      <protection hidden="1"/>
    </xf>
    <xf numFmtId="0" fontId="19" fillId="0" borderId="20" xfId="0" applyFont="1" applyBorder="1" applyAlignment="1" applyProtection="1">
      <alignment horizontal="left" vertical="center" wrapText="1"/>
      <protection hidden="1"/>
    </xf>
    <xf numFmtId="0" fontId="14" fillId="0" borderId="17" xfId="54" applyFont="1" applyBorder="1" applyAlignment="1" applyProtection="1">
      <alignment horizontal="center" vertical="center"/>
      <protection hidden="1"/>
    </xf>
    <xf numFmtId="0" fontId="14" fillId="0" borderId="120" xfId="54" applyFont="1" applyBorder="1" applyAlignment="1" applyProtection="1">
      <alignment horizontal="center" vertical="center"/>
      <protection hidden="1"/>
    </xf>
    <xf numFmtId="0" fontId="15" fillId="0" borderId="97" xfId="0" applyFont="1" applyBorder="1" applyAlignment="1" applyProtection="1">
      <alignment horizontal="center" vertical="center" wrapText="1"/>
      <protection hidden="1"/>
    </xf>
    <xf numFmtId="0" fontId="15" fillId="0" borderId="19" xfId="0" applyFont="1" applyBorder="1" applyAlignment="1" applyProtection="1">
      <alignment horizontal="center" vertical="center" wrapText="1"/>
      <protection hidden="1"/>
    </xf>
    <xf numFmtId="0" fontId="0" fillId="0" borderId="0" xfId="53" applyFont="1" applyFill="1" applyAlignment="1" applyProtection="1">
      <alignment horizontal="right" vertical="center" wrapText="1"/>
      <protection hidden="1"/>
    </xf>
    <xf numFmtId="0" fontId="0" fillId="0" borderId="26" xfId="54" applyFont="1" applyBorder="1" applyAlignment="1" applyProtection="1">
      <alignment horizontal="left" vertical="center" wrapText="1"/>
      <protection hidden="1"/>
    </xf>
    <xf numFmtId="0" fontId="0" fillId="0" borderId="41" xfId="54" applyFont="1" applyBorder="1" applyAlignment="1" applyProtection="1">
      <alignment horizontal="left" vertical="center" wrapText="1"/>
      <protection hidden="1"/>
    </xf>
    <xf numFmtId="0" fontId="12" fillId="0" borderId="10" xfId="54" applyFont="1" applyFill="1" applyBorder="1" applyAlignment="1" applyProtection="1">
      <alignment horizontal="justify" vertical="center"/>
      <protection hidden="1"/>
    </xf>
    <xf numFmtId="0" fontId="12" fillId="0" borderId="14" xfId="54" applyFont="1" applyFill="1" applyBorder="1" applyAlignment="1" applyProtection="1">
      <alignment horizontal="justify" vertical="center"/>
      <protection hidden="1"/>
    </xf>
    <xf numFmtId="0" fontId="12" fillId="0" borderId="30" xfId="54" applyFont="1" applyBorder="1" applyAlignment="1" applyProtection="1">
      <alignment horizontal="left" vertical="center" wrapText="1"/>
      <protection hidden="1"/>
    </xf>
    <xf numFmtId="0" fontId="12" fillId="0" borderId="31" xfId="54" applyFont="1" applyBorder="1" applyAlignment="1" applyProtection="1">
      <alignment horizontal="left" vertical="center" wrapText="1"/>
      <protection hidden="1"/>
    </xf>
    <xf numFmtId="0" fontId="12" fillId="0" borderId="73" xfId="54" applyFont="1" applyBorder="1" applyAlignment="1" applyProtection="1">
      <alignment horizontal="left" vertical="center" wrapText="1"/>
      <protection hidden="1"/>
    </xf>
    <xf numFmtId="0" fontId="12" fillId="0" borderId="41" xfId="54" applyFont="1" applyBorder="1" applyAlignment="1" applyProtection="1">
      <alignment horizontal="left" vertical="center" wrapText="1"/>
      <protection hidden="1"/>
    </xf>
    <xf numFmtId="0" fontId="8" fillId="0" borderId="43" xfId="54" applyFont="1" applyBorder="1" applyAlignment="1" applyProtection="1">
      <alignment horizontal="center" vertical="center"/>
      <protection hidden="1"/>
    </xf>
    <xf numFmtId="0" fontId="8" fillId="0" borderId="76" xfId="54" applyFont="1" applyBorder="1" applyAlignment="1" applyProtection="1">
      <alignment horizontal="center" vertical="center"/>
      <protection hidden="1"/>
    </xf>
    <xf numFmtId="0" fontId="8" fillId="0" borderId="57" xfId="54" applyFont="1" applyBorder="1" applyAlignment="1" applyProtection="1">
      <alignment horizontal="center" vertical="center"/>
      <protection hidden="1"/>
    </xf>
    <xf numFmtId="0" fontId="8" fillId="0" borderId="75" xfId="54" applyFont="1" applyBorder="1" applyAlignment="1" applyProtection="1">
      <alignment horizontal="center" vertical="center"/>
      <protection hidden="1"/>
    </xf>
    <xf numFmtId="0" fontId="26" fillId="0" borderId="139" xfId="54" applyFont="1" applyFill="1" applyBorder="1" applyAlignment="1" applyProtection="1">
      <alignment horizontal="left" vertical="center" wrapText="1"/>
      <protection hidden="1"/>
    </xf>
    <xf numFmtId="0" fontId="26" fillId="0" borderId="62" xfId="54" applyFont="1" applyFill="1" applyBorder="1" applyAlignment="1" applyProtection="1">
      <alignment horizontal="left" vertical="center" wrapText="1"/>
      <protection hidden="1"/>
    </xf>
    <xf numFmtId="0" fontId="15" fillId="0" borderId="0" xfId="54" applyFont="1" applyBorder="1" applyAlignment="1" applyProtection="1">
      <alignment horizontal="center" vertical="center"/>
      <protection hidden="1"/>
    </xf>
    <xf numFmtId="0" fontId="26" fillId="0" borderId="10" xfId="54" applyFont="1" applyFill="1" applyBorder="1" applyAlignment="1" applyProtection="1">
      <alignment horizontal="left" vertical="center" wrapText="1"/>
      <protection hidden="1"/>
    </xf>
    <xf numFmtId="0" fontId="26" fillId="0" borderId="14" xfId="54" applyFont="1" applyFill="1" applyBorder="1" applyAlignment="1" applyProtection="1">
      <alignment horizontal="left" vertical="center" wrapText="1"/>
      <protection hidden="1"/>
    </xf>
    <xf numFmtId="0" fontId="26" fillId="0" borderId="10" xfId="54" applyFont="1" applyFill="1" applyBorder="1" applyAlignment="1" applyProtection="1">
      <alignment horizontal="justify" vertical="center" wrapText="1"/>
      <protection hidden="1"/>
    </xf>
    <xf numFmtId="0" fontId="26" fillId="0" borderId="14" xfId="54" applyFont="1" applyFill="1" applyBorder="1" applyAlignment="1" applyProtection="1">
      <alignment horizontal="justify" vertical="center" wrapText="1"/>
      <protection hidden="1"/>
    </xf>
    <xf numFmtId="0" fontId="27" fillId="0" borderId="0" xfId="54" applyFont="1" applyBorder="1" applyAlignment="1" applyProtection="1">
      <alignment horizontal="center" vertical="center"/>
      <protection hidden="1"/>
    </xf>
    <xf numFmtId="0" fontId="0" fillId="0" borderId="10" xfId="54" applyFont="1" applyBorder="1" applyAlignment="1" applyProtection="1">
      <alignment horizontal="center"/>
      <protection hidden="1"/>
    </xf>
    <xf numFmtId="0" fontId="0" fillId="0" borderId="13" xfId="54" applyFont="1" applyBorder="1" applyAlignment="1" applyProtection="1">
      <alignment horizontal="center"/>
      <protection hidden="1"/>
    </xf>
    <xf numFmtId="0" fontId="15" fillId="0" borderId="18" xfId="54" applyFont="1" applyBorder="1" applyAlignment="1">
      <alignment horizontal="center"/>
      <protection/>
    </xf>
    <xf numFmtId="0" fontId="15" fillId="0" borderId="140" xfId="54" applyFont="1" applyBorder="1" applyAlignment="1">
      <alignment horizontal="center"/>
      <protection/>
    </xf>
    <xf numFmtId="0" fontId="27" fillId="0" borderId="141" xfId="54" applyFont="1" applyBorder="1" applyAlignment="1">
      <alignment horizontal="center"/>
      <protection/>
    </xf>
    <xf numFmtId="0" fontId="27" fillId="0" borderId="33" xfId="54" applyFont="1" applyBorder="1" applyAlignment="1">
      <alignment horizontal="center"/>
      <protection/>
    </xf>
    <xf numFmtId="0" fontId="27" fillId="0" borderId="32" xfId="54" applyFont="1" applyBorder="1" applyAlignment="1">
      <alignment horizontal="center"/>
      <protection/>
    </xf>
    <xf numFmtId="0" fontId="14" fillId="0" borderId="30" xfId="54" applyFont="1" applyBorder="1" applyAlignment="1">
      <alignment horizontal="center"/>
      <protection/>
    </xf>
    <xf numFmtId="0" fontId="14" fillId="0" borderId="134" xfId="54" applyFont="1" applyBorder="1" applyAlignment="1">
      <alignment horizontal="center"/>
      <protection/>
    </xf>
    <xf numFmtId="0" fontId="14" fillId="0" borderId="31" xfId="54" applyFont="1" applyBorder="1" applyAlignment="1">
      <alignment horizontal="center"/>
      <protection/>
    </xf>
    <xf numFmtId="1" fontId="21" fillId="0" borderId="34" xfId="54" applyNumberFormat="1" applyFont="1" applyBorder="1" applyAlignment="1" applyProtection="1">
      <alignment horizontal="center" vertical="top"/>
      <protection hidden="1"/>
    </xf>
    <xf numFmtId="192" fontId="15" fillId="0" borderId="142" xfId="48" applyNumberFormat="1" applyFont="1" applyFill="1" applyBorder="1" applyAlignment="1" applyProtection="1">
      <alignment horizontal="center" vertical="center"/>
      <protection hidden="1"/>
    </xf>
    <xf numFmtId="192" fontId="15" fillId="0" borderId="100" xfId="48" applyNumberFormat="1" applyFont="1" applyFill="1" applyBorder="1" applyAlignment="1" applyProtection="1">
      <alignment horizontal="center" vertical="center"/>
      <protection hidden="1"/>
    </xf>
    <xf numFmtId="1" fontId="23" fillId="0" borderId="36" xfId="54" applyNumberFormat="1" applyFont="1" applyBorder="1" applyAlignment="1" applyProtection="1">
      <alignment horizontal="center" vertical="center"/>
      <protection hidden="1"/>
    </xf>
    <xf numFmtId="1" fontId="23" fillId="0" borderId="51" xfId="54" applyNumberFormat="1" applyFont="1" applyBorder="1" applyAlignment="1" applyProtection="1">
      <alignment horizontal="center" vertical="center"/>
      <protection hidden="1"/>
    </xf>
    <xf numFmtId="4" fontId="34" fillId="0" borderId="143" xfId="54" applyNumberFormat="1" applyFont="1" applyBorder="1" applyAlignment="1" applyProtection="1">
      <alignment horizontal="left" vertical="center" wrapText="1"/>
      <protection hidden="1"/>
    </xf>
    <xf numFmtId="4" fontId="34" fillId="0" borderId="143" xfId="54" applyNumberFormat="1" applyFont="1" applyBorder="1" applyAlignment="1" applyProtection="1">
      <alignment horizontal="left" vertical="center"/>
      <protection hidden="1"/>
    </xf>
    <xf numFmtId="4" fontId="27" fillId="0" borderId="0" xfId="0" applyNumberFormat="1" applyFont="1" applyFill="1" applyBorder="1" applyAlignment="1" applyProtection="1">
      <alignment horizontal="center"/>
      <protection hidden="1"/>
    </xf>
    <xf numFmtId="199" fontId="14" fillId="0" borderId="0" xfId="0" applyNumberFormat="1" applyFont="1" applyFill="1" applyBorder="1" applyAlignment="1" applyProtection="1">
      <alignment horizontal="left"/>
      <protection hidden="1"/>
    </xf>
    <xf numFmtId="4" fontId="15" fillId="0" borderId="0" xfId="0" applyNumberFormat="1" applyFont="1" applyBorder="1" applyAlignment="1" applyProtection="1">
      <alignment horizontal="left"/>
      <protection hidden="1"/>
    </xf>
    <xf numFmtId="1" fontId="0" fillId="0" borderId="34" xfId="54" applyNumberFormat="1" applyFont="1" applyBorder="1" applyAlignment="1" applyProtection="1">
      <alignment horizontal="center" vertical="center"/>
      <protection hidden="1"/>
    </xf>
    <xf numFmtId="1" fontId="14" fillId="0" borderId="34" xfId="54" applyNumberFormat="1" applyFont="1" applyBorder="1" applyAlignment="1" applyProtection="1">
      <alignment horizontal="center" vertical="center"/>
      <protection hidden="1"/>
    </xf>
    <xf numFmtId="4" fontId="14" fillId="0" borderId="143" xfId="54" applyNumberFormat="1" applyFont="1" applyBorder="1" applyAlignment="1" applyProtection="1">
      <alignment horizontal="left" vertical="center" wrapText="1"/>
      <protection hidden="1"/>
    </xf>
    <xf numFmtId="4" fontId="14" fillId="0" borderId="143" xfId="54" applyNumberFormat="1" applyFont="1" applyBorder="1" applyAlignment="1" applyProtection="1">
      <alignment horizontal="left" vertical="center"/>
      <protection hidden="1"/>
    </xf>
    <xf numFmtId="0" fontId="0" fillId="0" borderId="0" xfId="53" applyFont="1" applyFill="1" applyBorder="1" applyAlignment="1" applyProtection="1">
      <alignment horizontal="right"/>
      <protection hidden="1"/>
    </xf>
    <xf numFmtId="0" fontId="14" fillId="0" borderId="0" xfId="0" applyFont="1" applyFill="1" applyBorder="1" applyAlignment="1" applyProtection="1">
      <alignment horizontal="right"/>
      <protection hidden="1"/>
    </xf>
    <xf numFmtId="1" fontId="14" fillId="0" borderId="36" xfId="54" applyNumberFormat="1" applyFont="1" applyBorder="1" applyAlignment="1" applyProtection="1">
      <alignment horizontal="center"/>
      <protection hidden="1"/>
    </xf>
    <xf numFmtId="1" fontId="14" fillId="0" borderId="51" xfId="54" applyNumberFormat="1" applyFont="1" applyBorder="1" applyAlignment="1" applyProtection="1">
      <alignment horizontal="center"/>
      <protection hidden="1"/>
    </xf>
    <xf numFmtId="4" fontId="27" fillId="0" borderId="0" xfId="0" applyNumberFormat="1" applyFont="1" applyBorder="1" applyAlignment="1" applyProtection="1">
      <alignment horizontal="center"/>
      <protection hidden="1"/>
    </xf>
    <xf numFmtId="0" fontId="19" fillId="0" borderId="0" xfId="53" applyFont="1" applyFill="1" applyBorder="1" applyAlignment="1" applyProtection="1">
      <alignment horizontal="right"/>
      <protection hidden="1"/>
    </xf>
    <xf numFmtId="1" fontId="14" fillId="0" borderId="36" xfId="54" applyNumberFormat="1" applyFont="1" applyBorder="1" applyAlignment="1" applyProtection="1">
      <alignment horizontal="center" vertical="center"/>
      <protection hidden="1"/>
    </xf>
    <xf numFmtId="1" fontId="0" fillId="0" borderId="34" xfId="54" applyNumberFormat="1" applyFont="1" applyBorder="1" applyAlignment="1" applyProtection="1">
      <alignment horizontal="center"/>
      <protection hidden="1"/>
    </xf>
    <xf numFmtId="0" fontId="15" fillId="0" borderId="0" xfId="0" applyFont="1" applyAlignment="1" applyProtection="1">
      <alignment horizontal="center"/>
      <protection hidden="1"/>
    </xf>
    <xf numFmtId="188" fontId="15" fillId="0" borderId="0" xfId="54" applyNumberFormat="1" applyFont="1" applyBorder="1" applyAlignment="1" applyProtection="1">
      <alignment horizontal="center" vertical="center"/>
      <protection hidden="1"/>
    </xf>
    <xf numFmtId="189" fontId="15" fillId="0" borderId="0" xfId="54" applyNumberFormat="1" applyFont="1" applyBorder="1" applyAlignment="1" applyProtection="1">
      <alignment horizontal="center" vertical="center"/>
      <protection hidden="1"/>
    </xf>
    <xf numFmtId="188" fontId="27" fillId="0" borderId="0" xfId="54" applyNumberFormat="1" applyFont="1" applyBorder="1" applyAlignment="1" applyProtection="1">
      <alignment horizontal="center" vertical="center"/>
      <protection hidden="1"/>
    </xf>
    <xf numFmtId="189" fontId="16" fillId="0" borderId="26" xfId="54" applyNumberFormat="1" applyFont="1" applyFill="1" applyBorder="1" applyAlignment="1" applyProtection="1">
      <alignment horizontal="center" vertical="center" wrapText="1"/>
      <protection hidden="1"/>
    </xf>
    <xf numFmtId="189" fontId="16" fillId="0" borderId="41" xfId="54" applyNumberFormat="1" applyFont="1" applyFill="1" applyBorder="1" applyAlignment="1" applyProtection="1">
      <alignment horizontal="center" vertical="center" wrapText="1"/>
      <protection hidden="1"/>
    </xf>
    <xf numFmtId="0" fontId="16" fillId="0" borderId="34" xfId="54" applyFont="1" applyBorder="1" applyAlignment="1" applyProtection="1">
      <alignment horizontal="center" vertical="center" wrapText="1"/>
      <protection hidden="1"/>
    </xf>
    <xf numFmtId="0" fontId="8" fillId="0" borderId="34" xfId="54" applyFont="1" applyBorder="1" applyAlignment="1" applyProtection="1">
      <alignment horizontal="center" vertical="center"/>
      <protection hidden="1"/>
    </xf>
    <xf numFmtId="0" fontId="0" fillId="0" borderId="34" xfId="54" applyFont="1" applyBorder="1" applyAlignment="1" applyProtection="1">
      <alignment vertical="center"/>
      <protection hidden="1"/>
    </xf>
    <xf numFmtId="0" fontId="14" fillId="0" borderId="34" xfId="54" applyFont="1" applyBorder="1" applyAlignment="1" applyProtection="1">
      <alignment horizontal="center" vertical="center"/>
      <protection hidden="1"/>
    </xf>
    <xf numFmtId="0" fontId="8" fillId="24" borderId="0" xfId="53" applyFont="1" applyFill="1" applyBorder="1" applyAlignment="1" applyProtection="1">
      <alignment horizontal="right"/>
      <protection hidden="1"/>
    </xf>
    <xf numFmtId="189" fontId="16" fillId="0" borderId="34" xfId="54" applyNumberFormat="1" applyFont="1" applyFill="1" applyBorder="1" applyAlignment="1" applyProtection="1">
      <alignment horizontal="center" vertical="center" wrapText="1"/>
      <protection hidden="1"/>
    </xf>
    <xf numFmtId="188" fontId="16" fillId="0" borderId="0" xfId="54" applyNumberFormat="1" applyFont="1" applyBorder="1" applyAlignment="1" applyProtection="1">
      <alignment horizontal="center" vertical="center"/>
      <protection hidden="1"/>
    </xf>
    <xf numFmtId="188" fontId="0" fillId="0" borderId="0" xfId="54" applyNumberFormat="1" applyFont="1" applyAlignment="1" applyProtection="1">
      <alignment/>
      <protection hidden="1"/>
    </xf>
    <xf numFmtId="0" fontId="16" fillId="0" borderId="26" xfId="54" applyFont="1" applyBorder="1" applyAlignment="1" applyProtection="1">
      <alignment horizontal="center" vertical="center" wrapText="1"/>
      <protection hidden="1"/>
    </xf>
    <xf numFmtId="0" fontId="0" fillId="0" borderId="119" xfId="0" applyFont="1" applyBorder="1" applyAlignment="1" applyProtection="1">
      <alignment/>
      <protection hidden="1"/>
    </xf>
    <xf numFmtId="0" fontId="0" fillId="0" borderId="41" xfId="0" applyFont="1" applyBorder="1" applyAlignment="1" applyProtection="1">
      <alignment/>
      <protection hidden="1"/>
    </xf>
    <xf numFmtId="0" fontId="0" fillId="0" borderId="0" xfId="53" applyFont="1" applyFill="1" applyBorder="1" applyAlignment="1" applyProtection="1">
      <alignment horizontal="left"/>
      <protection hidden="1"/>
    </xf>
    <xf numFmtId="0" fontId="0" fillId="0" borderId="0" xfId="54" applyFont="1" applyBorder="1" applyAlignment="1" applyProtection="1">
      <alignment horizontal="center"/>
      <protection hidden="1"/>
    </xf>
    <xf numFmtId="0" fontId="14" fillId="0" borderId="34" xfId="54" applyFont="1" applyBorder="1" applyAlignment="1" applyProtection="1">
      <alignment horizontal="center" vertical="center" wrapText="1"/>
      <protection hidden="1"/>
    </xf>
    <xf numFmtId="0" fontId="0" fillId="0" borderId="34" xfId="54" applyFont="1" applyBorder="1" applyAlignment="1" applyProtection="1">
      <alignment horizontal="center" vertical="center"/>
      <protection hidden="1"/>
    </xf>
    <xf numFmtId="0" fontId="7" fillId="24" borderId="59" xfId="53" applyFont="1" applyFill="1" applyBorder="1" applyAlignment="1" applyProtection="1">
      <alignment horizontal="right"/>
      <protection hidden="1"/>
    </xf>
    <xf numFmtId="4" fontId="10" fillId="0" borderId="36" xfId="48" applyNumberFormat="1" applyFont="1" applyBorder="1" applyAlignment="1" applyProtection="1">
      <alignment horizontal="center" vertical="center" wrapText="1"/>
      <protection hidden="1"/>
    </xf>
    <xf numFmtId="4" fontId="10" fillId="0" borderId="51" xfId="48" applyNumberFormat="1" applyFont="1" applyBorder="1" applyAlignment="1" applyProtection="1">
      <alignment horizontal="center" vertical="center"/>
      <protection hidden="1"/>
    </xf>
    <xf numFmtId="4" fontId="10" fillId="0" borderId="51" xfId="48" applyNumberFormat="1" applyFont="1" applyBorder="1" applyAlignment="1" applyProtection="1">
      <alignment horizontal="center" vertical="center" wrapText="1"/>
      <protection hidden="1"/>
    </xf>
    <xf numFmtId="189" fontId="10" fillId="0" borderId="36" xfId="48" applyNumberFormat="1" applyFont="1" applyBorder="1" applyAlignment="1" applyProtection="1">
      <alignment horizontal="center" vertical="center" wrapText="1"/>
      <protection hidden="1"/>
    </xf>
    <xf numFmtId="189" fontId="10" fillId="0" borderId="51" xfId="48" applyNumberFormat="1" applyFont="1" applyBorder="1" applyAlignment="1" applyProtection="1">
      <alignment horizontal="center" vertical="center" wrapText="1"/>
      <protection hidden="1"/>
    </xf>
    <xf numFmtId="0" fontId="33" fillId="0" borderId="34" xfId="54" applyFont="1" applyBorder="1" applyAlignment="1" applyProtection="1">
      <alignment horizontal="center" vertical="center" wrapText="1"/>
      <protection hidden="1"/>
    </xf>
    <xf numFmtId="0" fontId="10" fillId="0" borderId="34" xfId="54" applyFont="1" applyBorder="1" applyAlignment="1" applyProtection="1">
      <alignment horizontal="center" vertical="center"/>
      <protection hidden="1"/>
    </xf>
    <xf numFmtId="189" fontId="16" fillId="0" borderId="34" xfId="48" applyNumberFormat="1" applyFont="1" applyBorder="1" applyAlignment="1" applyProtection="1">
      <alignment horizontal="center" vertical="center" wrapText="1"/>
      <protection hidden="1"/>
    </xf>
    <xf numFmtId="0" fontId="14" fillId="0" borderId="34" xfId="0" applyFont="1" applyBorder="1" applyAlignment="1" applyProtection="1">
      <alignment horizontal="center" vertical="center" wrapText="1"/>
      <protection hidden="1"/>
    </xf>
    <xf numFmtId="0" fontId="7" fillId="0" borderId="144" xfId="0" applyFont="1" applyBorder="1" applyAlignment="1" applyProtection="1">
      <alignment horizontal="right"/>
      <protection hidden="1"/>
    </xf>
    <xf numFmtId="0" fontId="7" fillId="0" borderId="105" xfId="0" applyFont="1" applyBorder="1" applyAlignment="1" applyProtection="1">
      <alignment horizontal="right"/>
      <protection hidden="1"/>
    </xf>
    <xf numFmtId="0" fontId="7" fillId="0" borderId="125" xfId="0" applyFont="1" applyBorder="1" applyAlignment="1" applyProtection="1">
      <alignment horizontal="right"/>
      <protection hidden="1"/>
    </xf>
    <xf numFmtId="4" fontId="16" fillId="0" borderId="34" xfId="48" applyNumberFormat="1" applyFont="1" applyBorder="1" applyAlignment="1" applyProtection="1">
      <alignment horizontal="center" vertical="center" wrapText="1"/>
      <protection hidden="1"/>
    </xf>
    <xf numFmtId="4" fontId="16" fillId="0" borderId="34" xfId="48" applyNumberFormat="1" applyFont="1" applyBorder="1" applyAlignment="1" applyProtection="1">
      <alignment horizontal="center" vertical="center"/>
      <protection hidden="1"/>
    </xf>
    <xf numFmtId="189" fontId="15" fillId="0" borderId="0" xfId="54" applyNumberFormat="1" applyFont="1" applyBorder="1" applyAlignment="1" applyProtection="1">
      <alignment horizontal="center" vertical="center" wrapText="1"/>
      <protection hidden="1"/>
    </xf>
    <xf numFmtId="0" fontId="14" fillId="0" borderId="36" xfId="0" applyFont="1" applyBorder="1" applyAlignment="1" applyProtection="1">
      <alignment horizontal="center" vertical="center" wrapText="1"/>
      <protection hidden="1"/>
    </xf>
    <xf numFmtId="0" fontId="14" fillId="0" borderId="51" xfId="0" applyFont="1" applyBorder="1" applyAlignment="1" applyProtection="1">
      <alignment horizontal="center" vertical="center" wrapText="1"/>
      <protection hidden="1"/>
    </xf>
    <xf numFmtId="0" fontId="15" fillId="0" borderId="17" xfId="0" applyFont="1" applyBorder="1" applyAlignment="1" applyProtection="1">
      <alignment horizontal="center" wrapText="1"/>
      <protection/>
    </xf>
    <xf numFmtId="0" fontId="15" fillId="0" borderId="12" xfId="0" applyFont="1" applyBorder="1" applyAlignment="1" applyProtection="1">
      <alignment horizontal="center"/>
      <protection/>
    </xf>
    <xf numFmtId="0" fontId="15" fillId="0" borderId="120" xfId="0" applyFont="1" applyBorder="1" applyAlignment="1" applyProtection="1">
      <alignment horizontal="center"/>
      <protection/>
    </xf>
    <xf numFmtId="0" fontId="15" fillId="0" borderId="17" xfId="0" applyFont="1" applyBorder="1" applyAlignment="1" applyProtection="1">
      <alignment horizontal="center"/>
      <protection/>
    </xf>
    <xf numFmtId="0" fontId="14" fillId="0" borderId="2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right"/>
      <protection/>
    </xf>
    <xf numFmtId="0" fontId="14" fillId="0" borderId="33" xfId="0" applyFont="1" applyBorder="1" applyAlignment="1" applyProtection="1">
      <alignment horizontal="right"/>
      <protection/>
    </xf>
    <xf numFmtId="0" fontId="14" fillId="0" borderId="145" xfId="0" applyFont="1" applyBorder="1" applyAlignment="1" applyProtection="1">
      <alignment horizontal="right"/>
      <protection/>
    </xf>
    <xf numFmtId="189" fontId="27" fillId="0" borderId="0" xfId="54" applyNumberFormat="1" applyFont="1" applyBorder="1" applyAlignment="1" applyProtection="1">
      <alignment horizontal="center" vertical="center" wrapText="1"/>
      <protection hidden="1"/>
    </xf>
    <xf numFmtId="0" fontId="27" fillId="0" borderId="0" xfId="0" applyFont="1" applyBorder="1" applyAlignment="1" applyProtection="1">
      <alignment horizontal="center"/>
      <protection hidden="1"/>
    </xf>
    <xf numFmtId="0" fontId="5" fillId="24" borderId="0" xfId="53" applyFont="1" applyFill="1" applyBorder="1" applyAlignment="1" applyProtection="1">
      <alignment horizontal="right"/>
      <protection hidden="1"/>
    </xf>
    <xf numFmtId="0" fontId="4" fillId="0" borderId="146" xfId="54" applyFont="1" applyBorder="1" applyAlignment="1" applyProtection="1">
      <alignment horizontal="center" vertical="center" wrapText="1"/>
      <protection hidden="1"/>
    </xf>
    <xf numFmtId="0" fontId="4" fillId="0" borderId="113" xfId="54" applyFont="1" applyBorder="1" applyAlignment="1" applyProtection="1">
      <alignment horizontal="center" vertical="center" wrapText="1"/>
      <protection hidden="1"/>
    </xf>
    <xf numFmtId="0" fontId="4" fillId="0" borderId="115" xfId="54" applyFont="1" applyBorder="1" applyAlignment="1" applyProtection="1">
      <alignment horizontal="center" vertical="center" wrapText="1"/>
      <protection hidden="1"/>
    </xf>
    <xf numFmtId="0" fontId="4" fillId="0" borderId="147" xfId="54" applyFont="1" applyBorder="1" applyAlignment="1" applyProtection="1">
      <alignment horizontal="center" vertical="center" wrapText="1"/>
      <protection hidden="1"/>
    </xf>
    <xf numFmtId="0" fontId="4" fillId="0" borderId="35" xfId="54" applyFont="1" applyBorder="1" applyAlignment="1" applyProtection="1">
      <alignment horizontal="center" vertical="center" wrapText="1"/>
      <protection hidden="1"/>
    </xf>
    <xf numFmtId="0" fontId="4" fillId="0" borderId="51" xfId="54" applyFont="1" applyBorder="1" applyAlignment="1" applyProtection="1">
      <alignment horizontal="center" vertical="center" wrapText="1"/>
      <protection hidden="1"/>
    </xf>
    <xf numFmtId="183" fontId="4" fillId="0" borderId="148" xfId="48" applyFont="1" applyBorder="1" applyAlignment="1" applyProtection="1">
      <alignment horizontal="center" vertical="center" wrapText="1"/>
      <protection hidden="1"/>
    </xf>
    <xf numFmtId="183" fontId="4" fillId="0" borderId="114" xfId="48" applyFont="1" applyBorder="1" applyAlignment="1" applyProtection="1">
      <alignment horizontal="center" vertical="center" wrapText="1"/>
      <protection hidden="1"/>
    </xf>
    <xf numFmtId="183" fontId="4" fillId="0" borderId="149" xfId="48" applyFont="1" applyBorder="1" applyAlignment="1" applyProtection="1">
      <alignment horizontal="center" vertical="center" wrapText="1"/>
      <protection hidden="1"/>
    </xf>
    <xf numFmtId="0" fontId="14" fillId="0" borderId="0" xfId="54" applyFont="1" applyBorder="1" applyAlignment="1" applyProtection="1">
      <alignment horizontal="center"/>
      <protection hidden="1"/>
    </xf>
    <xf numFmtId="183" fontId="6" fillId="0" borderId="34" xfId="48" applyFont="1" applyBorder="1" applyAlignment="1" applyProtection="1">
      <alignment horizontal="center" vertical="center" wrapText="1"/>
      <protection hidden="1"/>
    </xf>
    <xf numFmtId="183" fontId="6" fillId="0" borderId="36" xfId="48" applyFont="1" applyBorder="1" applyAlignment="1" applyProtection="1">
      <alignment horizontal="center" vertical="center" wrapText="1"/>
      <protection hidden="1"/>
    </xf>
    <xf numFmtId="0" fontId="14" fillId="0" borderId="36" xfId="54" applyFont="1" applyBorder="1" applyAlignment="1" applyProtection="1">
      <alignment horizontal="center" vertical="center" wrapText="1"/>
      <protection hidden="1"/>
    </xf>
    <xf numFmtId="0" fontId="6" fillId="0" borderId="34" xfId="54" applyFont="1" applyBorder="1" applyAlignment="1" applyProtection="1">
      <alignment horizontal="center" vertical="center" wrapText="1"/>
      <protection hidden="1"/>
    </xf>
    <xf numFmtId="0" fontId="6" fillId="0" borderId="36" xfId="54" applyFont="1" applyBorder="1" applyAlignment="1" applyProtection="1">
      <alignment horizontal="center" vertical="center" wrapText="1"/>
      <protection hidden="1"/>
    </xf>
    <xf numFmtId="0" fontId="15" fillId="0" borderId="17" xfId="0" applyFont="1" applyBorder="1" applyAlignment="1" applyProtection="1">
      <alignment horizontal="center"/>
      <protection hidden="1"/>
    </xf>
    <xf numFmtId="0" fontId="15" fillId="0" borderId="12" xfId="0" applyFont="1" applyBorder="1" applyAlignment="1" applyProtection="1">
      <alignment horizontal="center"/>
      <protection hidden="1"/>
    </xf>
    <xf numFmtId="0" fontId="15" fillId="0" borderId="120" xfId="0" applyFont="1" applyBorder="1" applyAlignment="1" applyProtection="1">
      <alignment horizontal="center"/>
      <protection hidden="1"/>
    </xf>
    <xf numFmtId="0" fontId="15" fillId="0" borderId="17" xfId="0" applyFont="1" applyBorder="1" applyAlignment="1" applyProtection="1">
      <alignment horizontal="center" wrapText="1"/>
      <protection hidden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Documento No. 19 ETM" xfId="53"/>
    <cellStyle name="Normal_Formatosefa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85725</xdr:rowOff>
    </xdr:from>
    <xdr:to>
      <xdr:col>1</xdr:col>
      <xdr:colOff>657225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85725"/>
          <a:ext cx="6572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0</xdr:row>
      <xdr:rowOff>123825</xdr:rowOff>
    </xdr:from>
    <xdr:to>
      <xdr:col>4</xdr:col>
      <xdr:colOff>981075</xdr:colOff>
      <xdr:row>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123825"/>
          <a:ext cx="914400" cy="5429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104775</xdr:rowOff>
    </xdr:from>
    <xdr:to>
      <xdr:col>1</xdr:col>
      <xdr:colOff>228600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04775"/>
          <a:ext cx="9334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971550</xdr:colOff>
      <xdr:row>0</xdr:row>
      <xdr:rowOff>142875</xdr:rowOff>
    </xdr:from>
    <xdr:to>
      <xdr:col>12</xdr:col>
      <xdr:colOff>1228725</xdr:colOff>
      <xdr:row>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764375" y="142875"/>
          <a:ext cx="1638300" cy="657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21</xdr:col>
      <xdr:colOff>876300</xdr:colOff>
      <xdr:row>0</xdr:row>
      <xdr:rowOff>219075</xdr:rowOff>
    </xdr:from>
    <xdr:to>
      <xdr:col>22</xdr:col>
      <xdr:colOff>1133475</xdr:colOff>
      <xdr:row>3</xdr:row>
      <xdr:rowOff>161925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480375" y="219075"/>
          <a:ext cx="1638300" cy="657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34</xdr:col>
      <xdr:colOff>781050</xdr:colOff>
      <xdr:row>0</xdr:row>
      <xdr:rowOff>219075</xdr:rowOff>
    </xdr:from>
    <xdr:to>
      <xdr:col>35</xdr:col>
      <xdr:colOff>1038225</xdr:colOff>
      <xdr:row>3</xdr:row>
      <xdr:rowOff>161925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0" y="219075"/>
          <a:ext cx="1638300" cy="657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114300</xdr:rowOff>
    </xdr:from>
    <xdr:to>
      <xdr:col>2</xdr:col>
      <xdr:colOff>600075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4300"/>
          <a:ext cx="704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485775</xdr:colOff>
      <xdr:row>1</xdr:row>
      <xdr:rowOff>66675</xdr:rowOff>
    </xdr:from>
    <xdr:to>
      <xdr:col>9</xdr:col>
      <xdr:colOff>723900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0350" y="219075"/>
          <a:ext cx="866775" cy="4953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0</xdr:col>
      <xdr:colOff>609600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5619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904875</xdr:colOff>
      <xdr:row>0</xdr:row>
      <xdr:rowOff>114300</xdr:rowOff>
    </xdr:from>
    <xdr:to>
      <xdr:col>7</xdr:col>
      <xdr:colOff>742950</xdr:colOff>
      <xdr:row>3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72225" y="114300"/>
          <a:ext cx="904875" cy="4953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0</xdr:col>
      <xdr:colOff>742950</xdr:colOff>
      <xdr:row>3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6858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1171575</xdr:colOff>
      <xdr:row>0</xdr:row>
      <xdr:rowOff>104775</xdr:rowOff>
    </xdr:from>
    <xdr:to>
      <xdr:col>7</xdr:col>
      <xdr:colOff>933450</xdr:colOff>
      <xdr:row>3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39075" y="104775"/>
          <a:ext cx="1009650" cy="4953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0</xdr:rowOff>
    </xdr:from>
    <xdr:to>
      <xdr:col>1</xdr:col>
      <xdr:colOff>304800</xdr:colOff>
      <xdr:row>0</xdr:row>
      <xdr:rowOff>0</xdr:rowOff>
    </xdr:to>
    <xdr:pic>
      <xdr:nvPicPr>
        <xdr:cNvPr id="1" name="Picture 1" descr="ceap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809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47625</xdr:rowOff>
    </xdr:from>
    <xdr:to>
      <xdr:col>0</xdr:col>
      <xdr:colOff>609600</xdr:colOff>
      <xdr:row>3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47625"/>
          <a:ext cx="552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104775</xdr:rowOff>
    </xdr:from>
    <xdr:to>
      <xdr:col>7</xdr:col>
      <xdr:colOff>0</xdr:colOff>
      <xdr:row>3</xdr:row>
      <xdr:rowOff>28575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15075" y="104775"/>
          <a:ext cx="0" cy="495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1028700</xdr:colOff>
      <xdr:row>3</xdr:row>
      <xdr:rowOff>76200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76850" y="152400"/>
          <a:ext cx="933450" cy="4953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47625</xdr:rowOff>
    </xdr:from>
    <xdr:to>
      <xdr:col>0</xdr:col>
      <xdr:colOff>742950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7625"/>
          <a:ext cx="609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104775</xdr:rowOff>
    </xdr:from>
    <xdr:to>
      <xdr:col>7</xdr:col>
      <xdr:colOff>0</xdr:colOff>
      <xdr:row>3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81850" y="104775"/>
          <a:ext cx="0" cy="495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904875</xdr:colOff>
      <xdr:row>1</xdr:row>
      <xdr:rowOff>0</xdr:rowOff>
    </xdr:from>
    <xdr:to>
      <xdr:col>6</xdr:col>
      <xdr:colOff>923925</xdr:colOff>
      <xdr:row>2</xdr:row>
      <xdr:rowOff>200025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72175" y="152400"/>
          <a:ext cx="10763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47625</xdr:rowOff>
    </xdr:from>
    <xdr:to>
      <xdr:col>0</xdr:col>
      <xdr:colOff>838200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7625"/>
          <a:ext cx="666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495300</xdr:colOff>
      <xdr:row>1</xdr:row>
      <xdr:rowOff>0</xdr:rowOff>
    </xdr:from>
    <xdr:to>
      <xdr:col>4</xdr:col>
      <xdr:colOff>1381125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58025" y="152400"/>
          <a:ext cx="8763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38100</xdr:rowOff>
    </xdr:from>
    <xdr:to>
      <xdr:col>0</xdr:col>
      <xdr:colOff>1009650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8100"/>
          <a:ext cx="8096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247650</xdr:colOff>
      <xdr:row>1</xdr:row>
      <xdr:rowOff>9525</xdr:rowOff>
    </xdr:from>
    <xdr:to>
      <xdr:col>7</xdr:col>
      <xdr:colOff>1019175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10950" y="161925"/>
          <a:ext cx="771525" cy="4762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47625</xdr:rowOff>
    </xdr:from>
    <xdr:to>
      <xdr:col>0</xdr:col>
      <xdr:colOff>866775</xdr:colOff>
      <xdr:row>3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47625"/>
          <a:ext cx="6858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</xdr:row>
      <xdr:rowOff>0</xdr:rowOff>
    </xdr:from>
    <xdr:to>
      <xdr:col>6</xdr:col>
      <xdr:colOff>1019175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25025" y="152400"/>
          <a:ext cx="1019175" cy="523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1</xdr:row>
      <xdr:rowOff>47625</xdr:rowOff>
    </xdr:from>
    <xdr:to>
      <xdr:col>1</xdr:col>
      <xdr:colOff>866775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0955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1028700</xdr:colOff>
      <xdr:row>4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25150" y="314325"/>
          <a:ext cx="1028700" cy="523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47625</xdr:rowOff>
    </xdr:from>
    <xdr:to>
      <xdr:col>1</xdr:col>
      <xdr:colOff>571500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47625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571500</xdr:colOff>
      <xdr:row>0</xdr:row>
      <xdr:rowOff>104775</xdr:rowOff>
    </xdr:from>
    <xdr:to>
      <xdr:col>8</xdr:col>
      <xdr:colOff>581025</xdr:colOff>
      <xdr:row>3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43800" y="104775"/>
          <a:ext cx="933450" cy="4572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0</xdr:col>
      <xdr:colOff>609600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552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428625</xdr:colOff>
      <xdr:row>0</xdr:row>
      <xdr:rowOff>142875</xdr:rowOff>
    </xdr:from>
    <xdr:to>
      <xdr:col>4</xdr:col>
      <xdr:colOff>1428750</xdr:colOff>
      <xdr:row>2</xdr:row>
      <xdr:rowOff>200025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62825" y="142875"/>
          <a:ext cx="1000125" cy="419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0</xdr:col>
      <xdr:colOff>676275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628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561975</xdr:colOff>
      <xdr:row>1</xdr:row>
      <xdr:rowOff>9525</xdr:rowOff>
    </xdr:from>
    <xdr:to>
      <xdr:col>4</xdr:col>
      <xdr:colOff>1438275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61925"/>
          <a:ext cx="8763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0</xdr:col>
      <xdr:colOff>695325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142875</xdr:rowOff>
    </xdr:from>
    <xdr:to>
      <xdr:col>5</xdr:col>
      <xdr:colOff>1162050</xdr:colOff>
      <xdr:row>2</xdr:row>
      <xdr:rowOff>200025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77175" y="142875"/>
          <a:ext cx="9144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0</xdr:col>
      <xdr:colOff>685800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6286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0</xdr:row>
      <xdr:rowOff>142875</xdr:rowOff>
    </xdr:from>
    <xdr:to>
      <xdr:col>5</xdr:col>
      <xdr:colOff>1228725</xdr:colOff>
      <xdr:row>2</xdr:row>
      <xdr:rowOff>200025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0" y="142875"/>
          <a:ext cx="904875" cy="419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0</xdr:col>
      <xdr:colOff>609600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552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142875</xdr:rowOff>
    </xdr:from>
    <xdr:to>
      <xdr:col>5</xdr:col>
      <xdr:colOff>1162050</xdr:colOff>
      <xdr:row>2</xdr:row>
      <xdr:rowOff>200025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05775" y="142875"/>
          <a:ext cx="9144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0</xdr:col>
      <xdr:colOff>609600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552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142875</xdr:rowOff>
    </xdr:from>
    <xdr:to>
      <xdr:col>5</xdr:col>
      <xdr:colOff>1162050</xdr:colOff>
      <xdr:row>2</xdr:row>
      <xdr:rowOff>200025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2000" y="142875"/>
          <a:ext cx="9144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47625</xdr:rowOff>
    </xdr:from>
    <xdr:to>
      <xdr:col>0</xdr:col>
      <xdr:colOff>771525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619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142875</xdr:colOff>
      <xdr:row>0</xdr:row>
      <xdr:rowOff>104775</xdr:rowOff>
    </xdr:from>
    <xdr:to>
      <xdr:col>3</xdr:col>
      <xdr:colOff>1019175</xdr:colOff>
      <xdr:row>2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48350" y="104775"/>
          <a:ext cx="8763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27</xdr:row>
      <xdr:rowOff>0</xdr:rowOff>
    </xdr:from>
    <xdr:to>
      <xdr:col>0</xdr:col>
      <xdr:colOff>733425</xdr:colOff>
      <xdr:row>27</xdr:row>
      <xdr:rowOff>0</xdr:rowOff>
    </xdr:to>
    <xdr:pic>
      <xdr:nvPicPr>
        <xdr:cNvPr id="1" name="Picture 1" descr="ceap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05802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27</xdr:row>
      <xdr:rowOff>0</xdr:rowOff>
    </xdr:from>
    <xdr:to>
      <xdr:col>0</xdr:col>
      <xdr:colOff>561975</xdr:colOff>
      <xdr:row>27</xdr:row>
      <xdr:rowOff>0</xdr:rowOff>
    </xdr:to>
    <xdr:pic>
      <xdr:nvPicPr>
        <xdr:cNvPr id="2" name="Picture 2" descr="ceap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058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pic>
      <xdr:nvPicPr>
        <xdr:cNvPr id="3" name="Picture 18" descr="ceap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72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pic>
      <xdr:nvPicPr>
        <xdr:cNvPr id="4" name="Picture 19" descr="ceap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72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pic>
      <xdr:nvPicPr>
        <xdr:cNvPr id="5" name="Picture 20" descr="ceap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72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pic>
      <xdr:nvPicPr>
        <xdr:cNvPr id="6" name="Picture 21" descr="ceap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72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30</xdr:row>
      <xdr:rowOff>0</xdr:rowOff>
    </xdr:from>
    <xdr:to>
      <xdr:col>0</xdr:col>
      <xdr:colOff>733425</xdr:colOff>
      <xdr:row>30</xdr:row>
      <xdr:rowOff>0</xdr:rowOff>
    </xdr:to>
    <xdr:pic>
      <xdr:nvPicPr>
        <xdr:cNvPr id="7" name="Picture 22" descr="ceap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524750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30</xdr:row>
      <xdr:rowOff>0</xdr:rowOff>
    </xdr:from>
    <xdr:to>
      <xdr:col>0</xdr:col>
      <xdr:colOff>561975</xdr:colOff>
      <xdr:row>30</xdr:row>
      <xdr:rowOff>0</xdr:rowOff>
    </xdr:to>
    <xdr:pic>
      <xdr:nvPicPr>
        <xdr:cNvPr id="8" name="Picture 23" descr="ceap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5247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30</xdr:row>
      <xdr:rowOff>0</xdr:rowOff>
    </xdr:from>
    <xdr:to>
      <xdr:col>0</xdr:col>
      <xdr:colOff>733425</xdr:colOff>
      <xdr:row>30</xdr:row>
      <xdr:rowOff>0</xdr:rowOff>
    </xdr:to>
    <xdr:pic>
      <xdr:nvPicPr>
        <xdr:cNvPr id="9" name="Picture 24" descr="ceap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524750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30</xdr:row>
      <xdr:rowOff>0</xdr:rowOff>
    </xdr:from>
    <xdr:to>
      <xdr:col>0</xdr:col>
      <xdr:colOff>561975</xdr:colOff>
      <xdr:row>30</xdr:row>
      <xdr:rowOff>0</xdr:rowOff>
    </xdr:to>
    <xdr:pic>
      <xdr:nvPicPr>
        <xdr:cNvPr id="10" name="Picture 25" descr="ceap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5247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47625</xdr:rowOff>
    </xdr:from>
    <xdr:to>
      <xdr:col>0</xdr:col>
      <xdr:colOff>781050</xdr:colOff>
      <xdr:row>3</xdr:row>
      <xdr:rowOff>219075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47625"/>
          <a:ext cx="733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438150</xdr:colOff>
      <xdr:row>0</xdr:row>
      <xdr:rowOff>142875</xdr:rowOff>
    </xdr:from>
    <xdr:to>
      <xdr:col>5</xdr:col>
      <xdr:colOff>1447800</xdr:colOff>
      <xdr:row>3</xdr:row>
      <xdr:rowOff>66675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44000" y="142875"/>
          <a:ext cx="1009650" cy="4572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47625</xdr:rowOff>
    </xdr:from>
    <xdr:to>
      <xdr:col>0</xdr:col>
      <xdr:colOff>800100</xdr:colOff>
      <xdr:row>3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7625"/>
          <a:ext cx="647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228600</xdr:colOff>
      <xdr:row>1</xdr:row>
      <xdr:rowOff>28575</xdr:rowOff>
    </xdr:from>
    <xdr:to>
      <xdr:col>7</xdr:col>
      <xdr:colOff>1152525</xdr:colOff>
      <xdr:row>3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63200" y="180975"/>
          <a:ext cx="914400" cy="466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47625</xdr:rowOff>
    </xdr:from>
    <xdr:to>
      <xdr:col>0</xdr:col>
      <xdr:colOff>771525</xdr:colOff>
      <xdr:row>3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625"/>
          <a:ext cx="657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1133475</xdr:colOff>
      <xdr:row>0</xdr:row>
      <xdr:rowOff>142875</xdr:rowOff>
    </xdr:from>
    <xdr:to>
      <xdr:col>6</xdr:col>
      <xdr:colOff>981075</xdr:colOff>
      <xdr:row>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58375" y="142875"/>
          <a:ext cx="981075" cy="466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28575</xdr:colOff>
      <xdr:row>3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6381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314325</xdr:colOff>
      <xdr:row>1</xdr:row>
      <xdr:rowOff>9525</xdr:rowOff>
    </xdr:from>
    <xdr:to>
      <xdr:col>5</xdr:col>
      <xdr:colOff>1304925</xdr:colOff>
      <xdr:row>3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38825" y="161925"/>
          <a:ext cx="1000125" cy="447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1</xdr:row>
      <xdr:rowOff>47625</xdr:rowOff>
    </xdr:from>
    <xdr:to>
      <xdr:col>1</xdr:col>
      <xdr:colOff>866775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0955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1019175</xdr:colOff>
      <xdr:row>4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25150" y="314325"/>
          <a:ext cx="1019175" cy="523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0</xdr:col>
      <xdr:colOff>609600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552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228600</xdr:colOff>
      <xdr:row>1</xdr:row>
      <xdr:rowOff>28575</xdr:rowOff>
    </xdr:from>
    <xdr:to>
      <xdr:col>4</xdr:col>
      <xdr:colOff>1181100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48575" y="180975"/>
          <a:ext cx="9525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0</xdr:col>
      <xdr:colOff>609600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552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676275</xdr:colOff>
      <xdr:row>1</xdr:row>
      <xdr:rowOff>9525</xdr:rowOff>
    </xdr:from>
    <xdr:to>
      <xdr:col>3</xdr:col>
      <xdr:colOff>1504950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161925"/>
          <a:ext cx="819150" cy="514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0</xdr:col>
      <xdr:colOff>657225</xdr:colOff>
      <xdr:row>3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6000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733425</xdr:colOff>
      <xdr:row>1</xdr:row>
      <xdr:rowOff>9525</xdr:rowOff>
    </xdr:from>
    <xdr:to>
      <xdr:col>4</xdr:col>
      <xdr:colOff>1438275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81900" y="161925"/>
          <a:ext cx="714375" cy="514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104775</xdr:rowOff>
    </xdr:from>
    <xdr:to>
      <xdr:col>1</xdr:col>
      <xdr:colOff>428625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04775"/>
          <a:ext cx="10191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161925</xdr:colOff>
      <xdr:row>0</xdr:row>
      <xdr:rowOff>114300</xdr:rowOff>
    </xdr:from>
    <xdr:to>
      <xdr:col>14</xdr:col>
      <xdr:colOff>409575</xdr:colOff>
      <xdr:row>3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211550" y="114300"/>
          <a:ext cx="1143000" cy="561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17</xdr:col>
      <xdr:colOff>114300</xdr:colOff>
      <xdr:row>0</xdr:row>
      <xdr:rowOff>114300</xdr:rowOff>
    </xdr:from>
    <xdr:to>
      <xdr:col>18</xdr:col>
      <xdr:colOff>76200</xdr:colOff>
      <xdr:row>4</xdr:row>
      <xdr:rowOff>9525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45325" y="114300"/>
          <a:ext cx="857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409575</xdr:colOff>
      <xdr:row>0</xdr:row>
      <xdr:rowOff>114300</xdr:rowOff>
    </xdr:from>
    <xdr:to>
      <xdr:col>35</xdr:col>
      <xdr:colOff>695325</xdr:colOff>
      <xdr:row>3</xdr:row>
      <xdr:rowOff>104775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61550" y="114300"/>
          <a:ext cx="1181100" cy="523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47625</xdr:rowOff>
    </xdr:from>
    <xdr:to>
      <xdr:col>0</xdr:col>
      <xdr:colOff>895350</xdr:colOff>
      <xdr:row>3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7625"/>
          <a:ext cx="7143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1028700</xdr:colOff>
      <xdr:row>0</xdr:row>
      <xdr:rowOff>114300</xdr:rowOff>
    </xdr:from>
    <xdr:to>
      <xdr:col>3</xdr:col>
      <xdr:colOff>1905000</xdr:colOff>
      <xdr:row>3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24625" y="114300"/>
          <a:ext cx="876300" cy="4572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38100</xdr:rowOff>
    </xdr:from>
    <xdr:to>
      <xdr:col>1</xdr:col>
      <xdr:colOff>600075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8100"/>
          <a:ext cx="8096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104775</xdr:rowOff>
    </xdr:from>
    <xdr:to>
      <xdr:col>7</xdr:col>
      <xdr:colOff>1314450</xdr:colOff>
      <xdr:row>3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15675" y="104775"/>
          <a:ext cx="1114425" cy="6191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</xdr:row>
      <xdr:rowOff>0</xdr:rowOff>
    </xdr:from>
    <xdr:to>
      <xdr:col>1</xdr:col>
      <xdr:colOff>0</xdr:colOff>
      <xdr:row>5</xdr:row>
      <xdr:rowOff>0</xdr:rowOff>
    </xdr:to>
    <xdr:pic>
      <xdr:nvPicPr>
        <xdr:cNvPr id="1" name="Picture 1" descr="ceap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19062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5</xdr:row>
      <xdr:rowOff>0</xdr:rowOff>
    </xdr:from>
    <xdr:to>
      <xdr:col>1</xdr:col>
      <xdr:colOff>0</xdr:colOff>
      <xdr:row>5</xdr:row>
      <xdr:rowOff>0</xdr:rowOff>
    </xdr:to>
    <xdr:pic>
      <xdr:nvPicPr>
        <xdr:cNvPr id="2" name="Picture 2" descr="ceap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19062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5</xdr:row>
      <xdr:rowOff>0</xdr:rowOff>
    </xdr:from>
    <xdr:to>
      <xdr:col>1</xdr:col>
      <xdr:colOff>0</xdr:colOff>
      <xdr:row>5</xdr:row>
      <xdr:rowOff>0</xdr:rowOff>
    </xdr:to>
    <xdr:pic>
      <xdr:nvPicPr>
        <xdr:cNvPr id="3" name="Picture 3" descr="ceap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19062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104775</xdr:rowOff>
    </xdr:from>
    <xdr:to>
      <xdr:col>1</xdr:col>
      <xdr:colOff>285750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04775"/>
          <a:ext cx="7048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504825</xdr:colOff>
      <xdr:row>1</xdr:row>
      <xdr:rowOff>9525</xdr:rowOff>
    </xdr:from>
    <xdr:to>
      <xdr:col>15</xdr:col>
      <xdr:colOff>342900</xdr:colOff>
      <xdr:row>3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49425" y="161925"/>
          <a:ext cx="1343025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34</xdr:col>
      <xdr:colOff>114300</xdr:colOff>
      <xdr:row>0</xdr:row>
      <xdr:rowOff>104775</xdr:rowOff>
    </xdr:from>
    <xdr:to>
      <xdr:col>35</xdr:col>
      <xdr:colOff>438150</xdr:colOff>
      <xdr:row>3</xdr:row>
      <xdr:rowOff>66675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860875" y="104775"/>
          <a:ext cx="1076325" cy="533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114300</xdr:rowOff>
    </xdr:from>
    <xdr:to>
      <xdr:col>1</xdr:col>
      <xdr:colOff>114300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14300"/>
          <a:ext cx="8763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838200</xdr:colOff>
      <xdr:row>0</xdr:row>
      <xdr:rowOff>114300</xdr:rowOff>
    </xdr:from>
    <xdr:to>
      <xdr:col>12</xdr:col>
      <xdr:colOff>1095375</xdr:colOff>
      <xdr:row>3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488150" y="114300"/>
          <a:ext cx="1638300" cy="647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21</xdr:col>
      <xdr:colOff>876300</xdr:colOff>
      <xdr:row>0</xdr:row>
      <xdr:rowOff>190500</xdr:rowOff>
    </xdr:from>
    <xdr:to>
      <xdr:col>22</xdr:col>
      <xdr:colOff>1133475</xdr:colOff>
      <xdr:row>3</xdr:row>
      <xdr:rowOff>85725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00" y="190500"/>
          <a:ext cx="163830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34</xdr:col>
      <xdr:colOff>933450</xdr:colOff>
      <xdr:row>0</xdr:row>
      <xdr:rowOff>161925</xdr:rowOff>
    </xdr:from>
    <xdr:to>
      <xdr:col>35</xdr:col>
      <xdr:colOff>1190625</xdr:colOff>
      <xdr:row>3</xdr:row>
      <xdr:rowOff>76200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49275" y="161925"/>
          <a:ext cx="1638300" cy="6286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59"/>
  <sheetViews>
    <sheetView workbookViewId="0" topLeftCell="A1">
      <selection activeCell="F16" sqref="F16"/>
    </sheetView>
  </sheetViews>
  <sheetFormatPr defaultColWidth="34.57421875" defaultRowHeight="12.75"/>
  <cols>
    <col min="1" max="1" width="3.421875" style="63" customWidth="1"/>
    <col min="2" max="2" width="67.00390625" style="63" customWidth="1"/>
    <col min="3" max="3" width="14.8515625" style="63" customWidth="1"/>
    <col min="4" max="4" width="13.00390625" style="63" bestFit="1" customWidth="1"/>
    <col min="5" max="5" width="16.00390625" style="63" customWidth="1"/>
    <col min="6" max="6" width="34.421875" style="63" customWidth="1"/>
    <col min="7" max="16384" width="34.421875" style="63" customWidth="1"/>
  </cols>
  <sheetData>
    <row r="2" spans="2:6" ht="16.5">
      <c r="B2" s="1021" t="s">
        <v>12</v>
      </c>
      <c r="C2" s="1021"/>
      <c r="D2" s="1021"/>
      <c r="E2" s="1021"/>
      <c r="F2" s="82"/>
    </row>
    <row r="3" spans="2:6" ht="16.5">
      <c r="B3" s="1021" t="s">
        <v>331</v>
      </c>
      <c r="C3" s="1021"/>
      <c r="D3" s="1021"/>
      <c r="E3" s="1021"/>
      <c r="F3" s="82"/>
    </row>
    <row r="5" spans="2:6" ht="12">
      <c r="B5" s="62" t="s">
        <v>337</v>
      </c>
      <c r="C5" s="1026"/>
      <c r="D5" s="1026"/>
      <c r="E5" s="1026"/>
      <c r="F5" s="132"/>
    </row>
    <row r="6" spans="2:6" ht="12">
      <c r="B6" s="62" t="s">
        <v>336</v>
      </c>
      <c r="C6" s="1024"/>
      <c r="D6" s="1024"/>
      <c r="E6" s="1024"/>
      <c r="F6" s="132"/>
    </row>
    <row r="7" spans="2:6" ht="12">
      <c r="B7" s="62" t="s">
        <v>335</v>
      </c>
      <c r="C7" s="1025"/>
      <c r="D7" s="1025"/>
      <c r="E7" s="1025"/>
      <c r="F7" s="43"/>
    </row>
    <row r="8" spans="2:6" ht="12">
      <c r="B8" s="62" t="s">
        <v>205</v>
      </c>
      <c r="C8" s="1024"/>
      <c r="D8" s="1024"/>
      <c r="E8" s="1024"/>
      <c r="F8" s="132"/>
    </row>
    <row r="10" spans="2:6" ht="23.25" customHeight="1">
      <c r="B10" s="1022" t="s">
        <v>333</v>
      </c>
      <c r="C10" s="1022"/>
      <c r="D10" s="1022"/>
      <c r="E10" s="1022"/>
      <c r="F10" s="85"/>
    </row>
    <row r="11" spans="2:6" ht="12">
      <c r="B11" s="1023" t="s">
        <v>334</v>
      </c>
      <c r="C11" s="1023"/>
      <c r="D11" s="1023"/>
      <c r="E11" s="1023"/>
      <c r="F11" s="83"/>
    </row>
    <row r="12" spans="2:6" ht="12">
      <c r="B12" s="41"/>
      <c r="C12" s="41"/>
      <c r="D12" s="41"/>
      <c r="E12" s="41"/>
      <c r="F12" s="64"/>
    </row>
    <row r="13" spans="2:5" ht="12">
      <c r="B13" s="42" t="s">
        <v>118</v>
      </c>
      <c r="C13" s="1019"/>
      <c r="D13" s="1019"/>
      <c r="E13" s="1020"/>
    </row>
    <row r="14" spans="2:5" ht="12">
      <c r="B14" s="43"/>
      <c r="C14" s="61"/>
      <c r="D14" s="41"/>
      <c r="E14" s="64"/>
    </row>
    <row r="15" spans="2:5" ht="12">
      <c r="B15" s="43"/>
      <c r="C15" s="61"/>
      <c r="D15" s="41"/>
      <c r="E15" s="64"/>
    </row>
    <row r="16" spans="2:5" ht="12">
      <c r="B16" s="38"/>
      <c r="C16" s="65"/>
      <c r="D16" s="60" t="s">
        <v>332</v>
      </c>
      <c r="E16" s="66" t="s">
        <v>150</v>
      </c>
    </row>
    <row r="17" spans="2:5" ht="12">
      <c r="B17" s="39" t="s">
        <v>452</v>
      </c>
      <c r="C17" s="64"/>
      <c r="D17" s="61">
        <v>8.5</v>
      </c>
      <c r="E17" s="67">
        <f>(+D17*3600*24*365)/12</f>
        <v>22338000</v>
      </c>
    </row>
    <row r="18" spans="2:5" ht="12">
      <c r="B18" s="40"/>
      <c r="C18" s="68"/>
      <c r="D18" s="69"/>
      <c r="E18" s="70"/>
    </row>
    <row r="19" spans="2:5" ht="12">
      <c r="B19" s="43"/>
      <c r="C19" s="64" t="s">
        <v>1</v>
      </c>
      <c r="D19" s="61"/>
      <c r="E19" s="53"/>
    </row>
    <row r="20" spans="2:5" ht="24">
      <c r="B20" s="38" t="s">
        <v>111</v>
      </c>
      <c r="C20" s="71" t="s">
        <v>112</v>
      </c>
      <c r="D20" s="71" t="s">
        <v>113</v>
      </c>
      <c r="E20" s="72" t="s">
        <v>114</v>
      </c>
    </row>
    <row r="21" spans="2:5" ht="12">
      <c r="B21" s="39" t="s">
        <v>453</v>
      </c>
      <c r="C21" s="61">
        <v>1</v>
      </c>
      <c r="D21" s="61">
        <v>33</v>
      </c>
      <c r="E21" s="73">
        <f>+D21/12</f>
        <v>2.75</v>
      </c>
    </row>
    <row r="22" spans="2:5" ht="12">
      <c r="B22" s="39" t="s">
        <v>454</v>
      </c>
      <c r="C22" s="61">
        <f>D21+1</f>
        <v>34</v>
      </c>
      <c r="D22" s="61">
        <f>+$D$24-D21</f>
        <v>207</v>
      </c>
      <c r="E22" s="73">
        <f>+D22/12</f>
        <v>17.25</v>
      </c>
    </row>
    <row r="23" spans="2:5" ht="12">
      <c r="B23" s="39"/>
      <c r="C23" s="64"/>
      <c r="D23" s="64"/>
      <c r="E23" s="74"/>
    </row>
    <row r="24" spans="2:5" ht="12">
      <c r="B24" s="40" t="s">
        <v>367</v>
      </c>
      <c r="C24" s="44"/>
      <c r="D24" s="44">
        <v>240</v>
      </c>
      <c r="E24" s="45">
        <f>+D24/12</f>
        <v>20</v>
      </c>
    </row>
    <row r="25" spans="2:5" ht="12">
      <c r="B25" s="43"/>
      <c r="C25" s="47"/>
      <c r="D25" s="47"/>
      <c r="E25" s="48"/>
    </row>
    <row r="26" spans="2:5" ht="24">
      <c r="B26" s="49" t="s">
        <v>313</v>
      </c>
      <c r="C26" s="113"/>
      <c r="D26" s="133"/>
      <c r="E26" s="135"/>
    </row>
    <row r="27" spans="2:5" ht="12">
      <c r="B27" s="39"/>
      <c r="C27" s="47"/>
      <c r="D27" s="47"/>
      <c r="E27" s="50"/>
    </row>
    <row r="28" spans="2:5" ht="24">
      <c r="B28" s="51" t="s">
        <v>208</v>
      </c>
      <c r="C28" s="114"/>
      <c r="D28" s="47"/>
      <c r="E28" s="50"/>
    </row>
    <row r="29" spans="2:5" ht="12">
      <c r="B29" s="39"/>
      <c r="C29" s="47"/>
      <c r="D29" s="47"/>
      <c r="E29" s="50"/>
    </row>
    <row r="30" spans="2:5" ht="12">
      <c r="B30" s="39" t="s">
        <v>283</v>
      </c>
      <c r="C30" s="136">
        <v>192</v>
      </c>
      <c r="D30" s="47"/>
      <c r="E30" s="50"/>
    </row>
    <row r="31" spans="2:5" ht="12">
      <c r="B31" s="39"/>
      <c r="C31" s="47"/>
      <c r="D31" s="47"/>
      <c r="E31" s="50"/>
    </row>
    <row r="32" spans="2:5" ht="18" customHeight="1">
      <c r="B32" s="40" t="s">
        <v>363</v>
      </c>
      <c r="C32" s="116"/>
      <c r="D32" s="44"/>
      <c r="E32" s="45"/>
    </row>
    <row r="33" spans="2:6" ht="12">
      <c r="B33" s="43"/>
      <c r="C33" s="43"/>
      <c r="D33" s="47"/>
      <c r="E33" s="47"/>
      <c r="F33" s="48"/>
    </row>
    <row r="34" spans="2:6" ht="12">
      <c r="B34" s="43"/>
      <c r="C34" s="43"/>
      <c r="D34" s="64"/>
      <c r="E34" s="64"/>
      <c r="F34" s="64"/>
    </row>
    <row r="35" spans="2:6" ht="29.25" customHeight="1">
      <c r="B35" s="38"/>
      <c r="C35" s="119" t="s">
        <v>235</v>
      </c>
      <c r="D35" s="118" t="s">
        <v>119</v>
      </c>
      <c r="E35" s="76">
        <f>C13</f>
        <v>0</v>
      </c>
      <c r="F35" s="64"/>
    </row>
    <row r="36" spans="2:6" ht="12">
      <c r="B36" s="39" t="s">
        <v>394</v>
      </c>
      <c r="C36" s="61">
        <v>126.146</v>
      </c>
      <c r="D36" s="53">
        <v>948000000</v>
      </c>
      <c r="E36" s="77"/>
      <c r="F36" s="75"/>
    </row>
    <row r="37" spans="2:6" ht="12">
      <c r="B37" s="39" t="s">
        <v>165</v>
      </c>
      <c r="C37" s="115"/>
      <c r="D37" s="53">
        <f>C37/C36*D36</f>
        <v>0</v>
      </c>
      <c r="E37" s="77"/>
      <c r="F37" s="75"/>
    </row>
    <row r="38" spans="2:6" ht="12">
      <c r="B38" s="78" t="s">
        <v>395</v>
      </c>
      <c r="C38" s="64"/>
      <c r="D38" s="64"/>
      <c r="E38" s="46">
        <v>0.49</v>
      </c>
      <c r="F38" s="64"/>
    </row>
    <row r="39" spans="2:6" ht="12">
      <c r="B39" s="39" t="s">
        <v>366</v>
      </c>
      <c r="C39" s="43"/>
      <c r="D39" s="64"/>
      <c r="E39" s="79">
        <v>0.03</v>
      </c>
      <c r="F39" s="64"/>
    </row>
    <row r="40" spans="2:6" ht="12">
      <c r="B40" s="39" t="s">
        <v>276</v>
      </c>
      <c r="C40" s="43"/>
      <c r="D40" s="64"/>
      <c r="E40" s="80">
        <v>80000</v>
      </c>
      <c r="F40" s="64"/>
    </row>
    <row r="41" spans="2:6" ht="12">
      <c r="B41" s="39" t="s">
        <v>364</v>
      </c>
      <c r="C41" s="43"/>
      <c r="D41" s="64"/>
      <c r="E41" s="80">
        <v>80000</v>
      </c>
      <c r="F41" s="64"/>
    </row>
    <row r="42" spans="2:6" ht="12">
      <c r="B42" s="39" t="s">
        <v>365</v>
      </c>
      <c r="C42" s="43"/>
      <c r="D42" s="64"/>
      <c r="E42" s="80">
        <v>60000</v>
      </c>
      <c r="F42" s="64"/>
    </row>
    <row r="43" spans="2:6" ht="12">
      <c r="B43" s="40"/>
      <c r="C43" s="59"/>
      <c r="D43" s="68"/>
      <c r="E43" s="81"/>
      <c r="F43" s="64"/>
    </row>
    <row r="44" spans="2:6" ht="12">
      <c r="B44" s="64"/>
      <c r="C44" s="64"/>
      <c r="D44" s="64"/>
      <c r="E44" s="64"/>
      <c r="F44" s="64"/>
    </row>
    <row r="45" spans="2:6" ht="12">
      <c r="B45" s="64"/>
      <c r="C45" s="64"/>
      <c r="D45" s="64"/>
      <c r="E45" s="64"/>
      <c r="F45" s="64"/>
    </row>
    <row r="46" spans="2:6" ht="12">
      <c r="B46" s="64"/>
      <c r="C46" s="64"/>
      <c r="D46" s="64"/>
      <c r="E46" s="64"/>
      <c r="F46" s="64"/>
    </row>
    <row r="47" spans="2:6" ht="12">
      <c r="B47" s="64"/>
      <c r="C47" s="64"/>
      <c r="D47" s="64"/>
      <c r="E47" s="64"/>
      <c r="F47" s="64"/>
    </row>
    <row r="48" spans="2:6" ht="12">
      <c r="B48" s="64"/>
      <c r="C48" s="64"/>
      <c r="D48" s="64"/>
      <c r="E48" s="64"/>
      <c r="F48" s="64"/>
    </row>
    <row r="49" spans="2:6" ht="12">
      <c r="B49" s="64"/>
      <c r="C49" s="64"/>
      <c r="D49" s="64"/>
      <c r="E49" s="64"/>
      <c r="F49" s="64"/>
    </row>
    <row r="50" spans="2:6" ht="12">
      <c r="B50" s="64"/>
      <c r="C50" s="64"/>
      <c r="D50" s="64"/>
      <c r="E50" s="64"/>
      <c r="F50" s="64"/>
    </row>
    <row r="51" spans="2:6" ht="12">
      <c r="B51" s="64"/>
      <c r="C51" s="64"/>
      <c r="D51" s="64"/>
      <c r="E51" s="64"/>
      <c r="F51" s="64"/>
    </row>
    <row r="52" spans="2:6" ht="12">
      <c r="B52" s="64"/>
      <c r="C52" s="64"/>
      <c r="D52" s="64"/>
      <c r="E52" s="64"/>
      <c r="F52" s="64"/>
    </row>
    <row r="53" spans="2:6" ht="12">
      <c r="B53" s="64"/>
      <c r="C53" s="64"/>
      <c r="D53" s="64"/>
      <c r="E53" s="64"/>
      <c r="F53" s="64"/>
    </row>
    <row r="54" spans="2:6" ht="12">
      <c r="B54" s="64"/>
      <c r="C54" s="64"/>
      <c r="D54" s="64"/>
      <c r="E54" s="64"/>
      <c r="F54" s="64"/>
    </row>
    <row r="55" spans="2:6" ht="12">
      <c r="B55" s="64"/>
      <c r="C55" s="64"/>
      <c r="D55" s="64"/>
      <c r="E55" s="64"/>
      <c r="F55" s="64"/>
    </row>
    <row r="56" spans="2:6" ht="12">
      <c r="B56" s="64"/>
      <c r="C56" s="64"/>
      <c r="D56" s="64"/>
      <c r="E56" s="64"/>
      <c r="F56" s="64"/>
    </row>
    <row r="57" spans="2:6" ht="12">
      <c r="B57" s="64"/>
      <c r="C57" s="64"/>
      <c r="D57" s="64"/>
      <c r="E57" s="64"/>
      <c r="F57" s="64"/>
    </row>
    <row r="58" spans="2:6" ht="12">
      <c r="B58" s="64"/>
      <c r="C58" s="64"/>
      <c r="D58" s="64"/>
      <c r="E58" s="64"/>
      <c r="F58" s="64"/>
    </row>
    <row r="59" spans="2:6" ht="12">
      <c r="B59" s="64"/>
      <c r="C59" s="64"/>
      <c r="D59" s="64"/>
      <c r="E59" s="64"/>
      <c r="F59" s="64"/>
    </row>
  </sheetData>
  <sheetProtection password="ECC8" sheet="1" objects="1" scenarios="1" selectLockedCells="1"/>
  <mergeCells count="9">
    <mergeCell ref="C13:E13"/>
    <mergeCell ref="B2:E2"/>
    <mergeCell ref="B3:E3"/>
    <mergeCell ref="B10:E10"/>
    <mergeCell ref="B11:E11"/>
    <mergeCell ref="C8:E8"/>
    <mergeCell ref="C7:E7"/>
    <mergeCell ref="C6:E6"/>
    <mergeCell ref="C5:E5"/>
  </mergeCells>
  <dataValidations count="2">
    <dataValidation type="decimal" allowBlank="1" showInputMessage="1" showErrorMessage="1" sqref="C28">
      <formula1>0.06</formula1>
      <formula2>1</formula2>
    </dataValidation>
    <dataValidation type="decimal" allowBlank="1" showInputMessage="1" showErrorMessage="1" sqref="C32">
      <formula1>0.0601</formula1>
      <formula2>1</formula2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scale="82"/>
  <headerFooter alignWithMargins="0">
    <oddHeader>&amp;C
&amp;RFormatos Financieros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40"/>
  <sheetViews>
    <sheetView zoomScale="65" zoomScaleNormal="65" zoomScalePageLayoutView="0" workbookViewId="0" topLeftCell="A6">
      <selection activeCell="D13" sqref="D13"/>
    </sheetView>
  </sheetViews>
  <sheetFormatPr defaultColWidth="11.57421875" defaultRowHeight="12.75"/>
  <cols>
    <col min="1" max="1" width="15.00390625" style="93" customWidth="1"/>
    <col min="2" max="2" width="77.421875" style="93" customWidth="1"/>
    <col min="3" max="3" width="23.7109375" style="93" customWidth="1"/>
    <col min="4" max="36" width="20.7109375" style="93" customWidth="1"/>
    <col min="37" max="16384" width="11.421875" style="93" customWidth="1"/>
  </cols>
  <sheetData>
    <row r="1" spans="1:12" ht="18.75" customHeight="1">
      <c r="A1" s="92"/>
      <c r="L1" s="94"/>
    </row>
    <row r="2" spans="2:36" ht="18.75" customHeight="1">
      <c r="B2" s="377"/>
      <c r="D2" s="1021" t="s">
        <v>12</v>
      </c>
      <c r="E2" s="1021"/>
      <c r="F2" s="1021"/>
      <c r="G2" s="1021"/>
      <c r="H2" s="1021"/>
      <c r="I2" s="377"/>
      <c r="J2" s="377"/>
      <c r="K2" s="377"/>
      <c r="L2" s="377"/>
      <c r="M2" s="377"/>
      <c r="N2" s="377"/>
      <c r="O2" s="1021" t="s">
        <v>12</v>
      </c>
      <c r="P2" s="1021"/>
      <c r="Q2" s="1021"/>
      <c r="U2" s="377"/>
      <c r="V2" s="377"/>
      <c r="W2" s="377"/>
      <c r="X2" s="377"/>
      <c r="Y2" s="1021" t="s">
        <v>12</v>
      </c>
      <c r="Z2" s="1021"/>
      <c r="AA2" s="1021"/>
      <c r="AG2" s="377"/>
      <c r="AH2" s="377"/>
      <c r="AI2" s="377"/>
      <c r="AJ2" s="377"/>
    </row>
    <row r="3" spans="2:36" ht="18.75" customHeight="1">
      <c r="B3" s="377"/>
      <c r="D3" s="1021" t="s">
        <v>331</v>
      </c>
      <c r="E3" s="1021"/>
      <c r="F3" s="1021"/>
      <c r="G3" s="1021"/>
      <c r="H3" s="1021"/>
      <c r="I3" s="377"/>
      <c r="J3" s="377"/>
      <c r="K3" s="377"/>
      <c r="L3" s="377"/>
      <c r="M3" s="377"/>
      <c r="N3" s="377"/>
      <c r="O3" s="1021" t="s">
        <v>331</v>
      </c>
      <c r="P3" s="1021"/>
      <c r="Q3" s="1021"/>
      <c r="U3" s="377"/>
      <c r="V3" s="377"/>
      <c r="W3" s="377"/>
      <c r="X3" s="377"/>
      <c r="Y3" s="1021" t="s">
        <v>331</v>
      </c>
      <c r="Z3" s="1021"/>
      <c r="AA3" s="1021"/>
      <c r="AG3" s="377"/>
      <c r="AH3" s="377"/>
      <c r="AI3" s="377"/>
      <c r="AJ3" s="377"/>
    </row>
    <row r="4" spans="1:27" s="322" customFormat="1" ht="18.75" customHeight="1">
      <c r="A4" s="319"/>
      <c r="B4" s="320"/>
      <c r="C4" s="319"/>
      <c r="D4" s="320"/>
      <c r="E4" s="320"/>
      <c r="F4" s="320"/>
      <c r="G4" s="321"/>
      <c r="L4" s="323"/>
      <c r="O4" s="320"/>
      <c r="P4" s="320"/>
      <c r="Q4" s="320"/>
      <c r="U4" s="321"/>
      <c r="Y4" s="320"/>
      <c r="Z4" s="320"/>
      <c r="AA4" s="320"/>
    </row>
    <row r="5" spans="1:26" ht="18.75" customHeight="1">
      <c r="A5" s="92"/>
      <c r="D5" s="1057" t="s">
        <v>337</v>
      </c>
      <c r="E5" s="1057"/>
      <c r="F5" s="132">
        <f>DATOS!C5</f>
        <v>0</v>
      </c>
      <c r="L5" s="384"/>
      <c r="M5" s="384"/>
      <c r="N5" s="1057" t="s">
        <v>337</v>
      </c>
      <c r="O5" s="1057"/>
      <c r="P5" s="43">
        <f>DATOS!C5</f>
        <v>0</v>
      </c>
      <c r="Q5" s="43"/>
      <c r="Y5" s="84" t="s">
        <v>337</v>
      </c>
      <c r="Z5" s="43">
        <f>DATOS!C5</f>
        <v>0</v>
      </c>
    </row>
    <row r="6" spans="1:26" ht="18.75" customHeight="1">
      <c r="A6" s="92"/>
      <c r="D6" s="1057" t="s">
        <v>336</v>
      </c>
      <c r="E6" s="1057"/>
      <c r="F6" s="132">
        <f>DATOS!C6</f>
        <v>0</v>
      </c>
      <c r="L6" s="384"/>
      <c r="M6" s="384"/>
      <c r="N6" s="1057" t="s">
        <v>336</v>
      </c>
      <c r="O6" s="1057"/>
      <c r="P6" s="43">
        <f>DATOS!C6</f>
        <v>0</v>
      </c>
      <c r="Q6" s="43"/>
      <c r="Y6" s="84" t="s">
        <v>336</v>
      </c>
      <c r="Z6" s="43">
        <f>DATOS!C6</f>
        <v>0</v>
      </c>
    </row>
    <row r="7" spans="1:26" ht="18.75" customHeight="1">
      <c r="A7" s="92"/>
      <c r="D7" s="1057" t="s">
        <v>335</v>
      </c>
      <c r="E7" s="1057"/>
      <c r="F7" s="469">
        <f>DATOS!C7</f>
        <v>0</v>
      </c>
      <c r="L7" s="384"/>
      <c r="M7" s="384"/>
      <c r="N7" s="1057" t="s">
        <v>335</v>
      </c>
      <c r="O7" s="1057"/>
      <c r="P7" s="469">
        <f>DATOS!C7</f>
        <v>0</v>
      </c>
      <c r="Q7" s="469"/>
      <c r="Y7" s="84" t="s">
        <v>335</v>
      </c>
      <c r="Z7" s="469">
        <f>DATOS!C7</f>
        <v>0</v>
      </c>
    </row>
    <row r="8" spans="1:26" ht="18.75" customHeight="1">
      <c r="A8" s="92"/>
      <c r="D8" s="1057" t="s">
        <v>205</v>
      </c>
      <c r="E8" s="1057"/>
      <c r="F8" s="132">
        <f>DATOS!C8</f>
        <v>0</v>
      </c>
      <c r="L8" s="384"/>
      <c r="M8" s="384"/>
      <c r="N8" s="1057" t="s">
        <v>205</v>
      </c>
      <c r="O8" s="1057"/>
      <c r="P8" s="43">
        <f>DATOS!C8</f>
        <v>0</v>
      </c>
      <c r="Q8" s="43"/>
      <c r="Y8" s="84" t="s">
        <v>205</v>
      </c>
      <c r="Z8" s="43">
        <f>DATOS!C8</f>
        <v>0</v>
      </c>
    </row>
    <row r="9" spans="1:27" ht="18.75" customHeight="1">
      <c r="A9" s="95"/>
      <c r="B9" s="96"/>
      <c r="C9" s="95"/>
      <c r="D9" s="96"/>
      <c r="E9" s="324"/>
      <c r="F9" s="324"/>
      <c r="G9" s="324"/>
      <c r="L9" s="94"/>
      <c r="O9" s="96"/>
      <c r="P9" s="324"/>
      <c r="Q9" s="324"/>
      <c r="U9" s="324"/>
      <c r="Y9" s="96"/>
      <c r="Z9" s="324"/>
      <c r="AA9" s="324"/>
    </row>
    <row r="10" spans="2:38" ht="18.75" customHeight="1">
      <c r="B10" s="383"/>
      <c r="D10" s="1150" t="s">
        <v>443</v>
      </c>
      <c r="E10" s="1150"/>
      <c r="F10" s="1150"/>
      <c r="G10" s="1150"/>
      <c r="H10" s="1150"/>
      <c r="I10" s="383"/>
      <c r="J10" s="383"/>
      <c r="K10" s="383"/>
      <c r="L10" s="383"/>
      <c r="M10" s="383"/>
      <c r="N10" s="383"/>
      <c r="O10" s="1150" t="s">
        <v>443</v>
      </c>
      <c r="P10" s="1150"/>
      <c r="Q10" s="1150"/>
      <c r="U10" s="383"/>
      <c r="V10" s="383"/>
      <c r="W10" s="383"/>
      <c r="X10" s="383"/>
      <c r="Y10" s="1150" t="s">
        <v>443</v>
      </c>
      <c r="Z10" s="1150"/>
      <c r="AA10" s="1150"/>
      <c r="AG10" s="383"/>
      <c r="AH10" s="383"/>
      <c r="AI10" s="383"/>
      <c r="AJ10" s="383"/>
      <c r="AK10" s="325"/>
      <c r="AL10" s="94"/>
    </row>
    <row r="11" spans="2:38" ht="18.75" customHeight="1">
      <c r="B11" s="377"/>
      <c r="D11" s="1021" t="s">
        <v>380</v>
      </c>
      <c r="E11" s="1021"/>
      <c r="F11" s="1021"/>
      <c r="G11" s="1021"/>
      <c r="H11" s="1021"/>
      <c r="I11" s="377"/>
      <c r="J11" s="377"/>
      <c r="K11" s="377"/>
      <c r="L11" s="377"/>
      <c r="M11" s="377"/>
      <c r="N11" s="1021" t="s">
        <v>380</v>
      </c>
      <c r="O11" s="1021"/>
      <c r="P11" s="1021"/>
      <c r="Q11" s="1021"/>
      <c r="R11" s="1021"/>
      <c r="S11" s="1021"/>
      <c r="U11" s="377"/>
      <c r="V11" s="377"/>
      <c r="W11" s="377"/>
      <c r="X11" s="1021" t="s">
        <v>380</v>
      </c>
      <c r="Y11" s="1021"/>
      <c r="Z11" s="1021"/>
      <c r="AA11" s="1021"/>
      <c r="AB11" s="1021"/>
      <c r="AC11" s="1021"/>
      <c r="AD11" s="1006"/>
      <c r="AE11" s="1006"/>
      <c r="AF11" s="1006"/>
      <c r="AG11" s="377"/>
      <c r="AH11" s="377"/>
      <c r="AI11" s="377"/>
      <c r="AJ11" s="377"/>
      <c r="AK11" s="325"/>
      <c r="AL11" s="94"/>
    </row>
    <row r="12" spans="1:38" ht="18.75" customHeight="1">
      <c r="A12" s="505"/>
      <c r="B12" s="94"/>
      <c r="C12" s="331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329"/>
      <c r="P12" s="329"/>
      <c r="Q12" s="329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</row>
    <row r="13" spans="1:38" ht="18.75" customHeight="1">
      <c r="A13" s="506"/>
      <c r="B13" s="507"/>
      <c r="C13" s="508"/>
      <c r="D13" s="506"/>
      <c r="E13" s="507"/>
      <c r="F13" s="507"/>
      <c r="G13" s="507"/>
      <c r="H13" s="507"/>
      <c r="I13" s="507"/>
      <c r="J13" s="507"/>
      <c r="K13" s="507"/>
      <c r="L13" s="507"/>
      <c r="M13" s="507"/>
      <c r="N13" s="507"/>
      <c r="O13" s="507"/>
      <c r="P13" s="507"/>
      <c r="Q13" s="507"/>
      <c r="R13" s="507"/>
      <c r="S13" s="507"/>
      <c r="T13" s="507"/>
      <c r="U13" s="507"/>
      <c r="V13" s="507"/>
      <c r="W13" s="507"/>
      <c r="X13" s="507"/>
      <c r="Y13" s="507"/>
      <c r="Z13" s="507"/>
      <c r="AA13" s="507"/>
      <c r="AB13" s="507"/>
      <c r="AC13" s="507"/>
      <c r="AD13" s="507"/>
      <c r="AE13" s="507"/>
      <c r="AF13" s="507"/>
      <c r="AG13" s="507"/>
      <c r="AH13" s="507"/>
      <c r="AI13" s="507"/>
      <c r="AJ13" s="507"/>
      <c r="AK13" s="94"/>
      <c r="AL13" s="94"/>
    </row>
    <row r="14" spans="1:36" s="63" customFormat="1" ht="12">
      <c r="A14" s="1153"/>
      <c r="B14" s="1143" t="s">
        <v>98</v>
      </c>
      <c r="C14" s="1144" t="s">
        <v>442</v>
      </c>
      <c r="D14" s="1142">
        <v>1</v>
      </c>
      <c r="E14" s="1142">
        <v>2</v>
      </c>
      <c r="F14" s="1142">
        <v>3</v>
      </c>
      <c r="G14" s="1142">
        <v>4</v>
      </c>
      <c r="H14" s="1142">
        <v>5</v>
      </c>
      <c r="I14" s="1142">
        <v>6</v>
      </c>
      <c r="J14" s="1142">
        <v>7</v>
      </c>
      <c r="K14" s="1142">
        <v>8</v>
      </c>
      <c r="L14" s="1142">
        <v>9</v>
      </c>
      <c r="M14" s="1142">
        <v>10</v>
      </c>
      <c r="N14" s="1142">
        <v>11</v>
      </c>
      <c r="O14" s="1142">
        <v>12</v>
      </c>
      <c r="P14" s="1142">
        <v>13</v>
      </c>
      <c r="Q14" s="1142">
        <v>14</v>
      </c>
      <c r="R14" s="1142">
        <v>15</v>
      </c>
      <c r="S14" s="1142">
        <v>16</v>
      </c>
      <c r="T14" s="1142">
        <v>17</v>
      </c>
      <c r="U14" s="1142">
        <v>18</v>
      </c>
      <c r="V14" s="1142">
        <v>19</v>
      </c>
      <c r="W14" s="1142">
        <v>20</v>
      </c>
      <c r="X14" s="1142">
        <v>21</v>
      </c>
      <c r="Y14" s="1142">
        <v>22</v>
      </c>
      <c r="Z14" s="1142">
        <v>23</v>
      </c>
      <c r="AA14" s="1142">
        <v>24</v>
      </c>
      <c r="AB14" s="1142">
        <v>25</v>
      </c>
      <c r="AC14" s="1142">
        <v>26</v>
      </c>
      <c r="AD14" s="1142">
        <v>27</v>
      </c>
      <c r="AE14" s="1142">
        <v>28</v>
      </c>
      <c r="AF14" s="1142">
        <v>29</v>
      </c>
      <c r="AG14" s="1142">
        <v>30</v>
      </c>
      <c r="AH14" s="1142">
        <v>31</v>
      </c>
      <c r="AI14" s="1142">
        <v>32</v>
      </c>
      <c r="AJ14" s="1142">
        <v>33</v>
      </c>
    </row>
    <row r="15" spans="1:36" s="63" customFormat="1" ht="12">
      <c r="A15" s="1153"/>
      <c r="B15" s="1152"/>
      <c r="C15" s="1145"/>
      <c r="D15" s="1142"/>
      <c r="E15" s="1142"/>
      <c r="F15" s="1142"/>
      <c r="G15" s="1142"/>
      <c r="H15" s="1142"/>
      <c r="I15" s="1142"/>
      <c r="J15" s="1142"/>
      <c r="K15" s="1142"/>
      <c r="L15" s="1142"/>
      <c r="M15" s="1142"/>
      <c r="N15" s="1142"/>
      <c r="O15" s="1142"/>
      <c r="P15" s="1142"/>
      <c r="Q15" s="1142"/>
      <c r="R15" s="1142"/>
      <c r="S15" s="1142"/>
      <c r="T15" s="1142"/>
      <c r="U15" s="1142"/>
      <c r="V15" s="1142"/>
      <c r="W15" s="1142"/>
      <c r="X15" s="1142"/>
      <c r="Y15" s="1142"/>
      <c r="Z15" s="1142"/>
      <c r="AA15" s="1142"/>
      <c r="AB15" s="1142"/>
      <c r="AC15" s="1142"/>
      <c r="AD15" s="1142"/>
      <c r="AE15" s="1142"/>
      <c r="AF15" s="1142"/>
      <c r="AG15" s="1142"/>
      <c r="AH15" s="1142"/>
      <c r="AI15" s="1142"/>
      <c r="AJ15" s="1142"/>
    </row>
    <row r="16" spans="1:36" ht="15">
      <c r="A16" s="509"/>
      <c r="B16" s="510"/>
      <c r="C16" s="511"/>
      <c r="D16" s="338"/>
      <c r="E16" s="338"/>
      <c r="F16" s="338"/>
      <c r="G16" s="338"/>
      <c r="H16" s="338"/>
      <c r="I16" s="338"/>
      <c r="J16" s="338"/>
      <c r="K16" s="338"/>
      <c r="L16" s="338"/>
      <c r="M16" s="338"/>
      <c r="N16" s="338"/>
      <c r="O16" s="338"/>
      <c r="P16" s="338"/>
      <c r="Q16" s="338"/>
      <c r="R16" s="338"/>
      <c r="S16" s="338"/>
      <c r="T16" s="338"/>
      <c r="U16" s="338"/>
      <c r="V16" s="338"/>
      <c r="W16" s="338"/>
      <c r="X16" s="338"/>
      <c r="Y16" s="338"/>
      <c r="Z16" s="338"/>
      <c r="AA16" s="338"/>
      <c r="AB16" s="338"/>
      <c r="AC16" s="338"/>
      <c r="AD16" s="338"/>
      <c r="AE16" s="338"/>
      <c r="AF16" s="338"/>
      <c r="AG16" s="338"/>
      <c r="AH16" s="338"/>
      <c r="AI16" s="338"/>
      <c r="AJ16" s="339"/>
    </row>
    <row r="17" spans="1:36" ht="30" customHeight="1">
      <c r="A17" s="512">
        <v>1</v>
      </c>
      <c r="B17" s="170" t="s">
        <v>214</v>
      </c>
      <c r="C17" s="342">
        <f>SUM(D17:AJ17)</f>
        <v>0</v>
      </c>
      <c r="D17" s="107"/>
      <c r="E17" s="107"/>
      <c r="F17" s="107"/>
      <c r="G17" s="107"/>
      <c r="H17" s="107"/>
      <c r="I17" s="107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</row>
    <row r="18" spans="1:36" ht="30" customHeight="1">
      <c r="A18" s="512">
        <v>2</v>
      </c>
      <c r="B18" s="170" t="s">
        <v>228</v>
      </c>
      <c r="C18" s="342">
        <f>SUM(D18:AJ18)</f>
        <v>0</v>
      </c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8"/>
      <c r="AC18" s="108"/>
      <c r="AD18" s="108"/>
      <c r="AE18" s="108"/>
      <c r="AF18" s="108"/>
      <c r="AG18" s="108"/>
      <c r="AH18" s="108"/>
      <c r="AI18" s="108"/>
      <c r="AJ18" s="108"/>
    </row>
    <row r="19" spans="1:36" ht="30" customHeight="1">
      <c r="A19" s="512">
        <v>3</v>
      </c>
      <c r="B19" s="344" t="s">
        <v>315</v>
      </c>
      <c r="C19" s="342">
        <f>SUM(D19:AJ19)</f>
        <v>0</v>
      </c>
      <c r="D19" s="109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</row>
    <row r="20" spans="1:36" ht="30" customHeight="1">
      <c r="A20" s="512">
        <v>4</v>
      </c>
      <c r="B20" s="345" t="s">
        <v>278</v>
      </c>
      <c r="C20" s="342">
        <f>SUM(D20:AJ20)</f>
        <v>0</v>
      </c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</row>
    <row r="21" spans="1:36" ht="30" customHeight="1">
      <c r="A21" s="512">
        <v>5</v>
      </c>
      <c r="B21" s="345" t="s">
        <v>76</v>
      </c>
      <c r="C21" s="342">
        <f>SUM(D21:AJ21)</f>
        <v>0</v>
      </c>
      <c r="D21" s="513">
        <f>(D18+D17+D19+D20)*0.03</f>
        <v>0</v>
      </c>
      <c r="E21" s="513">
        <f aca="true" t="shared" si="0" ref="E21:AC21">(E18+E17+E19+E20)*0.03</f>
        <v>0</v>
      </c>
      <c r="F21" s="513">
        <f t="shared" si="0"/>
        <v>0</v>
      </c>
      <c r="G21" s="513">
        <f t="shared" si="0"/>
        <v>0</v>
      </c>
      <c r="H21" s="513">
        <f t="shared" si="0"/>
        <v>0</v>
      </c>
      <c r="I21" s="513">
        <f t="shared" si="0"/>
        <v>0</v>
      </c>
      <c r="J21" s="513">
        <f t="shared" si="0"/>
        <v>0</v>
      </c>
      <c r="K21" s="513">
        <f t="shared" si="0"/>
        <v>0</v>
      </c>
      <c r="L21" s="513">
        <f t="shared" si="0"/>
        <v>0</v>
      </c>
      <c r="M21" s="513">
        <f t="shared" si="0"/>
        <v>0</v>
      </c>
      <c r="N21" s="513">
        <f t="shared" si="0"/>
        <v>0</v>
      </c>
      <c r="O21" s="513">
        <f t="shared" si="0"/>
        <v>0</v>
      </c>
      <c r="P21" s="513">
        <f t="shared" si="0"/>
        <v>0</v>
      </c>
      <c r="Q21" s="513">
        <f t="shared" si="0"/>
        <v>0</v>
      </c>
      <c r="R21" s="513">
        <f t="shared" si="0"/>
        <v>0</v>
      </c>
      <c r="S21" s="513">
        <f t="shared" si="0"/>
        <v>0</v>
      </c>
      <c r="T21" s="513">
        <f t="shared" si="0"/>
        <v>0</v>
      </c>
      <c r="U21" s="513">
        <f t="shared" si="0"/>
        <v>0</v>
      </c>
      <c r="V21" s="513">
        <f t="shared" si="0"/>
        <v>0</v>
      </c>
      <c r="W21" s="513">
        <f t="shared" si="0"/>
        <v>0</v>
      </c>
      <c r="X21" s="513">
        <f t="shared" si="0"/>
        <v>0</v>
      </c>
      <c r="Y21" s="513">
        <f t="shared" si="0"/>
        <v>0</v>
      </c>
      <c r="Z21" s="513">
        <f t="shared" si="0"/>
        <v>0</v>
      </c>
      <c r="AA21" s="513">
        <f t="shared" si="0"/>
        <v>0</v>
      </c>
      <c r="AB21" s="513">
        <f t="shared" si="0"/>
        <v>0</v>
      </c>
      <c r="AC21" s="513">
        <f t="shared" si="0"/>
        <v>0</v>
      </c>
      <c r="AD21" s="513">
        <f aca="true" t="shared" si="1" ref="AD21:AJ21">(AD18+AD17+AD19+AD20)*0.03</f>
        <v>0</v>
      </c>
      <c r="AE21" s="513">
        <f t="shared" si="1"/>
        <v>0</v>
      </c>
      <c r="AF21" s="513">
        <f t="shared" si="1"/>
        <v>0</v>
      </c>
      <c r="AG21" s="513">
        <f t="shared" si="1"/>
        <v>0</v>
      </c>
      <c r="AH21" s="513">
        <f t="shared" si="1"/>
        <v>0</v>
      </c>
      <c r="AI21" s="513">
        <f t="shared" si="1"/>
        <v>0</v>
      </c>
      <c r="AJ21" s="513">
        <f t="shared" si="1"/>
        <v>0</v>
      </c>
    </row>
    <row r="22" spans="1:36" ht="16.5" customHeight="1">
      <c r="A22" s="514"/>
      <c r="B22" s="345"/>
      <c r="C22" s="343"/>
      <c r="D22" s="350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Y22" s="346"/>
      <c r="Z22" s="346"/>
      <c r="AA22" s="346"/>
      <c r="AB22" s="346"/>
      <c r="AC22" s="346"/>
      <c r="AD22" s="346"/>
      <c r="AE22" s="346"/>
      <c r="AF22" s="346"/>
      <c r="AG22" s="346"/>
      <c r="AH22" s="346"/>
      <c r="AI22" s="346"/>
      <c r="AJ22" s="346"/>
    </row>
    <row r="23" spans="1:36" ht="30" customHeight="1">
      <c r="A23" s="514" t="s">
        <v>126</v>
      </c>
      <c r="B23" s="348" t="s">
        <v>428</v>
      </c>
      <c r="C23" s="349">
        <f>SUM(D23:AJ23)</f>
        <v>0</v>
      </c>
      <c r="D23" s="350">
        <f aca="true" t="shared" si="2" ref="D23:AC23">SUM(D17:D21)</f>
        <v>0</v>
      </c>
      <c r="E23" s="350">
        <f t="shared" si="2"/>
        <v>0</v>
      </c>
      <c r="F23" s="350">
        <f t="shared" si="2"/>
        <v>0</v>
      </c>
      <c r="G23" s="350">
        <f t="shared" si="2"/>
        <v>0</v>
      </c>
      <c r="H23" s="350">
        <f t="shared" si="2"/>
        <v>0</v>
      </c>
      <c r="I23" s="350">
        <f t="shared" si="2"/>
        <v>0</v>
      </c>
      <c r="J23" s="350">
        <f t="shared" si="2"/>
        <v>0</v>
      </c>
      <c r="K23" s="350">
        <f t="shared" si="2"/>
        <v>0</v>
      </c>
      <c r="L23" s="350">
        <f t="shared" si="2"/>
        <v>0</v>
      </c>
      <c r="M23" s="350">
        <f t="shared" si="2"/>
        <v>0</v>
      </c>
      <c r="N23" s="350">
        <f t="shared" si="2"/>
        <v>0</v>
      </c>
      <c r="O23" s="350">
        <f t="shared" si="2"/>
        <v>0</v>
      </c>
      <c r="P23" s="350">
        <f t="shared" si="2"/>
        <v>0</v>
      </c>
      <c r="Q23" s="350">
        <f t="shared" si="2"/>
        <v>0</v>
      </c>
      <c r="R23" s="350">
        <f t="shared" si="2"/>
        <v>0</v>
      </c>
      <c r="S23" s="350">
        <f t="shared" si="2"/>
        <v>0</v>
      </c>
      <c r="T23" s="350">
        <f t="shared" si="2"/>
        <v>0</v>
      </c>
      <c r="U23" s="350">
        <f t="shared" si="2"/>
        <v>0</v>
      </c>
      <c r="V23" s="350">
        <f t="shared" si="2"/>
        <v>0</v>
      </c>
      <c r="W23" s="350">
        <f t="shared" si="2"/>
        <v>0</v>
      </c>
      <c r="X23" s="350">
        <f t="shared" si="2"/>
        <v>0</v>
      </c>
      <c r="Y23" s="350">
        <f t="shared" si="2"/>
        <v>0</v>
      </c>
      <c r="Z23" s="350">
        <f t="shared" si="2"/>
        <v>0</v>
      </c>
      <c r="AA23" s="350">
        <f t="shared" si="2"/>
        <v>0</v>
      </c>
      <c r="AB23" s="350">
        <f t="shared" si="2"/>
        <v>0</v>
      </c>
      <c r="AC23" s="350">
        <f t="shared" si="2"/>
        <v>0</v>
      </c>
      <c r="AD23" s="350">
        <f aca="true" t="shared" si="3" ref="AD23:AJ23">SUM(AD17:AD21)</f>
        <v>0</v>
      </c>
      <c r="AE23" s="350">
        <f t="shared" si="3"/>
        <v>0</v>
      </c>
      <c r="AF23" s="350">
        <f t="shared" si="3"/>
        <v>0</v>
      </c>
      <c r="AG23" s="350">
        <f t="shared" si="3"/>
        <v>0</v>
      </c>
      <c r="AH23" s="350">
        <f t="shared" si="3"/>
        <v>0</v>
      </c>
      <c r="AI23" s="350">
        <f t="shared" si="3"/>
        <v>0</v>
      </c>
      <c r="AJ23" s="350">
        <f t="shared" si="3"/>
        <v>0</v>
      </c>
    </row>
    <row r="24" spans="1:36" ht="16.5" customHeight="1">
      <c r="A24" s="514"/>
      <c r="B24" s="351"/>
      <c r="C24" s="343"/>
      <c r="D24" s="515"/>
      <c r="E24" s="516"/>
      <c r="F24" s="516"/>
      <c r="G24" s="516"/>
      <c r="H24" s="516"/>
      <c r="I24" s="516"/>
      <c r="J24" s="516"/>
      <c r="K24" s="516"/>
      <c r="L24" s="516"/>
      <c r="M24" s="516"/>
      <c r="N24" s="516"/>
      <c r="O24" s="516"/>
      <c r="P24" s="516"/>
      <c r="Q24" s="516"/>
      <c r="R24" s="516"/>
      <c r="S24" s="516"/>
      <c r="T24" s="516"/>
      <c r="U24" s="516"/>
      <c r="V24" s="516"/>
      <c r="W24" s="516"/>
      <c r="X24" s="516"/>
      <c r="Y24" s="516"/>
      <c r="Z24" s="516"/>
      <c r="AA24" s="516"/>
      <c r="AB24" s="516"/>
      <c r="AC24" s="516"/>
      <c r="AD24" s="516"/>
      <c r="AE24" s="516"/>
      <c r="AF24" s="516"/>
      <c r="AG24" s="516"/>
      <c r="AH24" s="516"/>
      <c r="AI24" s="516"/>
      <c r="AJ24" s="516"/>
    </row>
    <row r="25" spans="1:36" ht="30" customHeight="1">
      <c r="A25" s="512">
        <v>6</v>
      </c>
      <c r="B25" s="345" t="s">
        <v>172</v>
      </c>
      <c r="C25" s="342">
        <f>SUM(D25:AJ25)</f>
        <v>0</v>
      </c>
      <c r="D25" s="109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</row>
    <row r="26" spans="1:36" s="353" customFormat="1" ht="30" customHeight="1">
      <c r="A26" s="517">
        <v>7</v>
      </c>
      <c r="B26" s="344" t="s">
        <v>229</v>
      </c>
      <c r="C26" s="342">
        <f>SUM(D26:AJ26)</f>
        <v>0</v>
      </c>
      <c r="D26" s="350">
        <f>D25*0.03</f>
        <v>0</v>
      </c>
      <c r="E26" s="350">
        <f aca="true" t="shared" si="4" ref="E26:AC26">E25*0.03</f>
        <v>0</v>
      </c>
      <c r="F26" s="350">
        <f t="shared" si="4"/>
        <v>0</v>
      </c>
      <c r="G26" s="350">
        <f t="shared" si="4"/>
        <v>0</v>
      </c>
      <c r="H26" s="350">
        <f t="shared" si="4"/>
        <v>0</v>
      </c>
      <c r="I26" s="350">
        <f t="shared" si="4"/>
        <v>0</v>
      </c>
      <c r="J26" s="350">
        <f t="shared" si="4"/>
        <v>0</v>
      </c>
      <c r="K26" s="350">
        <f t="shared" si="4"/>
        <v>0</v>
      </c>
      <c r="L26" s="350">
        <f t="shared" si="4"/>
        <v>0</v>
      </c>
      <c r="M26" s="350">
        <f t="shared" si="4"/>
        <v>0</v>
      </c>
      <c r="N26" s="350">
        <f t="shared" si="4"/>
        <v>0</v>
      </c>
      <c r="O26" s="350">
        <f t="shared" si="4"/>
        <v>0</v>
      </c>
      <c r="P26" s="350">
        <f t="shared" si="4"/>
        <v>0</v>
      </c>
      <c r="Q26" s="350">
        <f t="shared" si="4"/>
        <v>0</v>
      </c>
      <c r="R26" s="350">
        <f t="shared" si="4"/>
        <v>0</v>
      </c>
      <c r="S26" s="350">
        <f t="shared" si="4"/>
        <v>0</v>
      </c>
      <c r="T26" s="350">
        <f t="shared" si="4"/>
        <v>0</v>
      </c>
      <c r="U26" s="350">
        <f t="shared" si="4"/>
        <v>0</v>
      </c>
      <c r="V26" s="350">
        <f t="shared" si="4"/>
        <v>0</v>
      </c>
      <c r="W26" s="350">
        <f t="shared" si="4"/>
        <v>0</v>
      </c>
      <c r="X26" s="350">
        <f t="shared" si="4"/>
        <v>0</v>
      </c>
      <c r="Y26" s="350">
        <f t="shared" si="4"/>
        <v>0</v>
      </c>
      <c r="Z26" s="350">
        <f t="shared" si="4"/>
        <v>0</v>
      </c>
      <c r="AA26" s="350">
        <f t="shared" si="4"/>
        <v>0</v>
      </c>
      <c r="AB26" s="350">
        <f t="shared" si="4"/>
        <v>0</v>
      </c>
      <c r="AC26" s="350">
        <f t="shared" si="4"/>
        <v>0</v>
      </c>
      <c r="AD26" s="350">
        <f aca="true" t="shared" si="5" ref="AD26:AJ26">AD25*0.03</f>
        <v>0</v>
      </c>
      <c r="AE26" s="350">
        <f t="shared" si="5"/>
        <v>0</v>
      </c>
      <c r="AF26" s="350">
        <f t="shared" si="5"/>
        <v>0</v>
      </c>
      <c r="AG26" s="350">
        <f t="shared" si="5"/>
        <v>0</v>
      </c>
      <c r="AH26" s="350">
        <f t="shared" si="5"/>
        <v>0</v>
      </c>
      <c r="AI26" s="350">
        <f t="shared" si="5"/>
        <v>0</v>
      </c>
      <c r="AJ26" s="350">
        <f t="shared" si="5"/>
        <v>0</v>
      </c>
    </row>
    <row r="27" spans="1:36" ht="16.5" customHeight="1">
      <c r="A27" s="518"/>
      <c r="B27" s="519"/>
      <c r="C27" s="343"/>
      <c r="D27" s="350"/>
      <c r="E27" s="346"/>
      <c r="F27" s="346"/>
      <c r="G27" s="346"/>
      <c r="H27" s="346"/>
      <c r="I27" s="346"/>
      <c r="J27" s="346"/>
      <c r="K27" s="346"/>
      <c r="L27" s="346"/>
      <c r="M27" s="346"/>
      <c r="N27" s="346"/>
      <c r="O27" s="346"/>
      <c r="P27" s="346"/>
      <c r="Q27" s="346"/>
      <c r="R27" s="346"/>
      <c r="S27" s="346"/>
      <c r="T27" s="346"/>
      <c r="U27" s="346"/>
      <c r="V27" s="346"/>
      <c r="W27" s="346"/>
      <c r="X27" s="346"/>
      <c r="Y27" s="346"/>
      <c r="Z27" s="346"/>
      <c r="AA27" s="346"/>
      <c r="AB27" s="346"/>
      <c r="AC27" s="346"/>
      <c r="AD27" s="346"/>
      <c r="AE27" s="346"/>
      <c r="AF27" s="346"/>
      <c r="AG27" s="346"/>
      <c r="AH27" s="346"/>
      <c r="AI27" s="346"/>
      <c r="AJ27" s="346"/>
    </row>
    <row r="28" spans="1:36" ht="30" customHeight="1">
      <c r="A28" s="520" t="s">
        <v>240</v>
      </c>
      <c r="B28" s="521" t="s">
        <v>430</v>
      </c>
      <c r="C28" s="349">
        <f>SUM(D28:AJ28)</f>
        <v>0</v>
      </c>
      <c r="D28" s="350">
        <f>D25+D26</f>
        <v>0</v>
      </c>
      <c r="E28" s="350">
        <f aca="true" t="shared" si="6" ref="E28:AC28">E25+E26</f>
        <v>0</v>
      </c>
      <c r="F28" s="350">
        <f t="shared" si="6"/>
        <v>0</v>
      </c>
      <c r="G28" s="350">
        <f t="shared" si="6"/>
        <v>0</v>
      </c>
      <c r="H28" s="350">
        <f t="shared" si="6"/>
        <v>0</v>
      </c>
      <c r="I28" s="350">
        <f t="shared" si="6"/>
        <v>0</v>
      </c>
      <c r="J28" s="350">
        <f t="shared" si="6"/>
        <v>0</v>
      </c>
      <c r="K28" s="350">
        <f t="shared" si="6"/>
        <v>0</v>
      </c>
      <c r="L28" s="350">
        <f t="shared" si="6"/>
        <v>0</v>
      </c>
      <c r="M28" s="350">
        <f t="shared" si="6"/>
        <v>0</v>
      </c>
      <c r="N28" s="350">
        <f t="shared" si="6"/>
        <v>0</v>
      </c>
      <c r="O28" s="350">
        <f t="shared" si="6"/>
        <v>0</v>
      </c>
      <c r="P28" s="350">
        <f t="shared" si="6"/>
        <v>0</v>
      </c>
      <c r="Q28" s="350">
        <f t="shared" si="6"/>
        <v>0</v>
      </c>
      <c r="R28" s="350">
        <f t="shared" si="6"/>
        <v>0</v>
      </c>
      <c r="S28" s="350">
        <f t="shared" si="6"/>
        <v>0</v>
      </c>
      <c r="T28" s="350">
        <f t="shared" si="6"/>
        <v>0</v>
      </c>
      <c r="U28" s="350">
        <f t="shared" si="6"/>
        <v>0</v>
      </c>
      <c r="V28" s="350">
        <f t="shared" si="6"/>
        <v>0</v>
      </c>
      <c r="W28" s="350">
        <f t="shared" si="6"/>
        <v>0</v>
      </c>
      <c r="X28" s="350">
        <f t="shared" si="6"/>
        <v>0</v>
      </c>
      <c r="Y28" s="350">
        <f t="shared" si="6"/>
        <v>0</v>
      </c>
      <c r="Z28" s="350">
        <f t="shared" si="6"/>
        <v>0</v>
      </c>
      <c r="AA28" s="350">
        <f t="shared" si="6"/>
        <v>0</v>
      </c>
      <c r="AB28" s="350">
        <f t="shared" si="6"/>
        <v>0</v>
      </c>
      <c r="AC28" s="350">
        <f t="shared" si="6"/>
        <v>0</v>
      </c>
      <c r="AD28" s="350">
        <f aca="true" t="shared" si="7" ref="AD28:AJ28">AD25+AD26</f>
        <v>0</v>
      </c>
      <c r="AE28" s="350">
        <f t="shared" si="7"/>
        <v>0</v>
      </c>
      <c r="AF28" s="350">
        <f t="shared" si="7"/>
        <v>0</v>
      </c>
      <c r="AG28" s="350">
        <f t="shared" si="7"/>
        <v>0</v>
      </c>
      <c r="AH28" s="350">
        <f t="shared" si="7"/>
        <v>0</v>
      </c>
      <c r="AI28" s="350">
        <f t="shared" si="7"/>
        <v>0</v>
      </c>
      <c r="AJ28" s="350">
        <f t="shared" si="7"/>
        <v>0</v>
      </c>
    </row>
    <row r="29" spans="1:36" ht="16.5" customHeight="1">
      <c r="A29" s="520"/>
      <c r="B29" s="521"/>
      <c r="C29" s="343"/>
      <c r="D29" s="350"/>
      <c r="E29" s="346"/>
      <c r="F29" s="346"/>
      <c r="G29" s="346"/>
      <c r="H29" s="346"/>
      <c r="I29" s="346"/>
      <c r="J29" s="346"/>
      <c r="K29" s="346"/>
      <c r="L29" s="346"/>
      <c r="M29" s="346"/>
      <c r="N29" s="346"/>
      <c r="O29" s="346"/>
      <c r="P29" s="346"/>
      <c r="Q29" s="346"/>
      <c r="R29" s="346"/>
      <c r="S29" s="346"/>
      <c r="T29" s="346"/>
      <c r="U29" s="346"/>
      <c r="V29" s="346"/>
      <c r="W29" s="346"/>
      <c r="X29" s="346"/>
      <c r="Y29" s="346"/>
      <c r="Z29" s="346"/>
      <c r="AA29" s="346"/>
      <c r="AB29" s="346"/>
      <c r="AC29" s="346"/>
      <c r="AD29" s="346"/>
      <c r="AE29" s="346"/>
      <c r="AF29" s="346"/>
      <c r="AG29" s="346"/>
      <c r="AH29" s="346"/>
      <c r="AI29" s="346"/>
      <c r="AJ29" s="346"/>
    </row>
    <row r="30" spans="1:36" ht="30" customHeight="1">
      <c r="A30" s="520" t="s">
        <v>241</v>
      </c>
      <c r="B30" s="344" t="s">
        <v>270</v>
      </c>
      <c r="C30" s="342">
        <f>SUM(D30:AJ30)</f>
        <v>0</v>
      </c>
      <c r="D30" s="522">
        <f>4A!D30-4B!D30</f>
        <v>0</v>
      </c>
      <c r="E30" s="522">
        <f>4A!E30-4B!E30</f>
        <v>0</v>
      </c>
      <c r="F30" s="522">
        <f>4A!F30-4B!F30</f>
        <v>0</v>
      </c>
      <c r="G30" s="522">
        <f>4A!G30-4B!G30</f>
        <v>0</v>
      </c>
      <c r="H30" s="522">
        <f>4A!H30-4B!H30</f>
        <v>0</v>
      </c>
      <c r="I30" s="522">
        <f>4A!I30-4B!I30</f>
        <v>0</v>
      </c>
      <c r="J30" s="522">
        <f>4A!J30-4B!J30</f>
        <v>0</v>
      </c>
      <c r="K30" s="522">
        <f>4A!K30-4B!K30</f>
        <v>0</v>
      </c>
      <c r="L30" s="522">
        <f>4A!L30-4B!L30</f>
        <v>0</v>
      </c>
      <c r="M30" s="522">
        <f>4A!M30-4B!M30</f>
        <v>0</v>
      </c>
      <c r="N30" s="522">
        <f>4A!N30-4B!N30</f>
        <v>0</v>
      </c>
      <c r="O30" s="522">
        <f>4A!O30-4B!O30</f>
        <v>0</v>
      </c>
      <c r="P30" s="522">
        <f>4A!P30-4B!P30</f>
        <v>0</v>
      </c>
      <c r="Q30" s="522">
        <f>4A!Q30-4B!Q30</f>
        <v>0</v>
      </c>
      <c r="R30" s="522">
        <f>4A!R30-4B!R30</f>
        <v>0</v>
      </c>
      <c r="S30" s="522">
        <f>4A!S30-4B!S30</f>
        <v>0</v>
      </c>
      <c r="T30" s="522">
        <f>4A!T30-4B!T30</f>
        <v>0</v>
      </c>
      <c r="U30" s="522">
        <f>4A!U30-4B!U30</f>
        <v>0</v>
      </c>
      <c r="V30" s="522">
        <f>4A!V30-4B!V30</f>
        <v>0</v>
      </c>
      <c r="W30" s="522">
        <f>4A!W30-4B!W30</f>
        <v>0</v>
      </c>
      <c r="X30" s="522">
        <f>4A!X30-4B!X30</f>
        <v>0</v>
      </c>
      <c r="Y30" s="522">
        <f>4A!Y30-4B!Y30</f>
        <v>0</v>
      </c>
      <c r="Z30" s="522">
        <f>4A!Z30-4B!Z30</f>
        <v>0</v>
      </c>
      <c r="AA30" s="522">
        <f>4A!AA30-4B!AA30</f>
        <v>0</v>
      </c>
      <c r="AB30" s="522">
        <f>4A!AB30-4B!AB30</f>
        <v>0</v>
      </c>
      <c r="AC30" s="522">
        <f>4A!AC30-4B!AC30</f>
        <v>0</v>
      </c>
      <c r="AD30" s="522">
        <f>4A!AD30-4B!AD30</f>
        <v>0</v>
      </c>
      <c r="AE30" s="522">
        <f>4A!AE30-4B!AE30</f>
        <v>0</v>
      </c>
      <c r="AF30" s="522">
        <f>4A!AF30-4B!AF30</f>
        <v>0</v>
      </c>
      <c r="AG30" s="522">
        <f>4A!AG30-4B!AG30</f>
        <v>0</v>
      </c>
      <c r="AH30" s="522">
        <f>4A!AH30-4B!AH30</f>
        <v>0</v>
      </c>
      <c r="AI30" s="522">
        <f>4A!AI30-4B!AI30</f>
        <v>0</v>
      </c>
      <c r="AJ30" s="522">
        <f>4A!AJ30-4B!AJ30</f>
        <v>0</v>
      </c>
    </row>
    <row r="31" spans="1:36" ht="30" customHeight="1">
      <c r="A31" s="520" t="s">
        <v>66</v>
      </c>
      <c r="B31" s="344" t="s">
        <v>342</v>
      </c>
      <c r="C31" s="342">
        <f>SUM(D31:AJ31)</f>
        <v>0</v>
      </c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</row>
    <row r="32" spans="1:36" ht="30" customHeight="1">
      <c r="A32" s="520" t="s">
        <v>189</v>
      </c>
      <c r="B32" s="344" t="s">
        <v>341</v>
      </c>
      <c r="C32" s="523"/>
      <c r="D32" s="524"/>
      <c r="E32" s="524"/>
      <c r="F32" s="524"/>
      <c r="G32" s="524"/>
      <c r="H32" s="524"/>
      <c r="I32" s="524"/>
      <c r="J32" s="524"/>
      <c r="K32" s="524"/>
      <c r="L32" s="524"/>
      <c r="M32" s="524"/>
      <c r="N32" s="524"/>
      <c r="O32" s="524"/>
      <c r="P32" s="524"/>
      <c r="Q32" s="524"/>
      <c r="R32" s="524"/>
      <c r="S32" s="524"/>
      <c r="T32" s="524"/>
      <c r="U32" s="524"/>
      <c r="V32" s="524"/>
      <c r="W32" s="524"/>
      <c r="X32" s="524"/>
      <c r="Y32" s="524"/>
      <c r="Z32" s="524"/>
      <c r="AA32" s="524"/>
      <c r="AB32" s="524"/>
      <c r="AC32" s="524"/>
      <c r="AD32" s="524"/>
      <c r="AE32" s="524"/>
      <c r="AF32" s="524"/>
      <c r="AG32" s="524"/>
      <c r="AH32" s="524"/>
      <c r="AI32" s="524"/>
      <c r="AJ32" s="524"/>
    </row>
    <row r="33" spans="1:36" ht="30" customHeight="1">
      <c r="A33" s="520"/>
      <c r="B33" s="525" t="s">
        <v>392</v>
      </c>
      <c r="C33" s="342"/>
      <c r="D33" s="513">
        <f aca="true" t="shared" si="8" ref="D33:AC33">D23+D28+D30+D31</f>
        <v>0</v>
      </c>
      <c r="E33" s="513">
        <f t="shared" si="8"/>
        <v>0</v>
      </c>
      <c r="F33" s="513">
        <f t="shared" si="8"/>
        <v>0</v>
      </c>
      <c r="G33" s="513">
        <f t="shared" si="8"/>
        <v>0</v>
      </c>
      <c r="H33" s="513">
        <f t="shared" si="8"/>
        <v>0</v>
      </c>
      <c r="I33" s="513">
        <f t="shared" si="8"/>
        <v>0</v>
      </c>
      <c r="J33" s="513">
        <f t="shared" si="8"/>
        <v>0</v>
      </c>
      <c r="K33" s="513">
        <f t="shared" si="8"/>
        <v>0</v>
      </c>
      <c r="L33" s="513">
        <f t="shared" si="8"/>
        <v>0</v>
      </c>
      <c r="M33" s="513">
        <f t="shared" si="8"/>
        <v>0</v>
      </c>
      <c r="N33" s="513">
        <f t="shared" si="8"/>
        <v>0</v>
      </c>
      <c r="O33" s="513">
        <f t="shared" si="8"/>
        <v>0</v>
      </c>
      <c r="P33" s="513">
        <f t="shared" si="8"/>
        <v>0</v>
      </c>
      <c r="Q33" s="513">
        <f t="shared" si="8"/>
        <v>0</v>
      </c>
      <c r="R33" s="513">
        <f t="shared" si="8"/>
        <v>0</v>
      </c>
      <c r="S33" s="513">
        <f t="shared" si="8"/>
        <v>0</v>
      </c>
      <c r="T33" s="513">
        <f t="shared" si="8"/>
        <v>0</v>
      </c>
      <c r="U33" s="513">
        <f t="shared" si="8"/>
        <v>0</v>
      </c>
      <c r="V33" s="513">
        <f t="shared" si="8"/>
        <v>0</v>
      </c>
      <c r="W33" s="513">
        <f t="shared" si="8"/>
        <v>0</v>
      </c>
      <c r="X33" s="513">
        <f t="shared" si="8"/>
        <v>0</v>
      </c>
      <c r="Y33" s="513">
        <f t="shared" si="8"/>
        <v>0</v>
      </c>
      <c r="Z33" s="513">
        <f t="shared" si="8"/>
        <v>0</v>
      </c>
      <c r="AA33" s="513">
        <f t="shared" si="8"/>
        <v>0</v>
      </c>
      <c r="AB33" s="513">
        <f t="shared" si="8"/>
        <v>0</v>
      </c>
      <c r="AC33" s="513">
        <f t="shared" si="8"/>
        <v>0</v>
      </c>
      <c r="AD33" s="513">
        <f aca="true" t="shared" si="9" ref="AD33:AJ33">AD23+AD28+AD30+AD31</f>
        <v>0</v>
      </c>
      <c r="AE33" s="513">
        <f t="shared" si="9"/>
        <v>0</v>
      </c>
      <c r="AF33" s="513">
        <f t="shared" si="9"/>
        <v>0</v>
      </c>
      <c r="AG33" s="513">
        <f t="shared" si="9"/>
        <v>0</v>
      </c>
      <c r="AH33" s="513">
        <f t="shared" si="9"/>
        <v>0</v>
      </c>
      <c r="AI33" s="513">
        <f t="shared" si="9"/>
        <v>0</v>
      </c>
      <c r="AJ33" s="513">
        <f t="shared" si="9"/>
        <v>0</v>
      </c>
    </row>
    <row r="34" spans="1:36" ht="30" customHeight="1">
      <c r="A34" s="520" t="s">
        <v>293</v>
      </c>
      <c r="B34" s="344" t="s">
        <v>343</v>
      </c>
      <c r="C34" s="342">
        <f>SUM(D34:AJ34)</f>
        <v>0</v>
      </c>
      <c r="D34" s="522">
        <f>5A!G19</f>
        <v>0</v>
      </c>
      <c r="E34" s="522">
        <f>5A!G20</f>
        <v>0</v>
      </c>
      <c r="F34" s="522">
        <f>5A!G21</f>
        <v>0</v>
      </c>
      <c r="G34" s="522">
        <f>5A!G22</f>
        <v>0</v>
      </c>
      <c r="H34" s="522">
        <f>5A!G23</f>
        <v>0</v>
      </c>
      <c r="I34" s="522">
        <f>5A!G24</f>
        <v>0</v>
      </c>
      <c r="J34" s="522">
        <f>5A!G25</f>
        <v>0</v>
      </c>
      <c r="K34" s="522">
        <f>5A!G26</f>
        <v>0</v>
      </c>
      <c r="L34" s="522">
        <f>5A!G27</f>
        <v>0</v>
      </c>
      <c r="M34" s="522">
        <f>5A!G28</f>
        <v>0</v>
      </c>
      <c r="N34" s="522">
        <f>5A!G29</f>
        <v>0</v>
      </c>
      <c r="O34" s="522">
        <f>5A!G30</f>
        <v>0</v>
      </c>
      <c r="P34" s="522">
        <f>5A!G31</f>
        <v>0</v>
      </c>
      <c r="Q34" s="522">
        <f>5A!G32</f>
        <v>0</v>
      </c>
      <c r="R34" s="522">
        <f>5A!G33</f>
        <v>0</v>
      </c>
      <c r="S34" s="522">
        <f>5A!G34</f>
        <v>0</v>
      </c>
      <c r="T34" s="522">
        <f>5A!G35</f>
        <v>0</v>
      </c>
      <c r="U34" s="522">
        <f>5A!G36</f>
        <v>0</v>
      </c>
      <c r="V34" s="522">
        <f>5A!G37</f>
        <v>0</v>
      </c>
      <c r="W34" s="522">
        <f>5A!G38</f>
        <v>0</v>
      </c>
      <c r="X34" s="522">
        <f>5A!G39</f>
        <v>0</v>
      </c>
      <c r="Y34" s="522">
        <f>5A!G40</f>
        <v>0</v>
      </c>
      <c r="Z34" s="522">
        <f>5A!G41</f>
        <v>0</v>
      </c>
      <c r="AA34" s="522">
        <f>5A!G42</f>
        <v>0</v>
      </c>
      <c r="AB34" s="522">
        <f>5A!G43</f>
        <v>0</v>
      </c>
      <c r="AC34" s="522">
        <f>5A!G44</f>
        <v>0</v>
      </c>
      <c r="AD34" s="522">
        <f>5A!G45</f>
        <v>0</v>
      </c>
      <c r="AE34" s="522">
        <f>5A!G46</f>
        <v>0</v>
      </c>
      <c r="AF34" s="522">
        <f>5A!G47</f>
        <v>0</v>
      </c>
      <c r="AG34" s="522">
        <f>5A!G48</f>
        <v>0</v>
      </c>
      <c r="AH34" s="522">
        <f>5A!G49</f>
        <v>0</v>
      </c>
      <c r="AI34" s="522">
        <f>5A!G50</f>
        <v>0</v>
      </c>
      <c r="AJ34" s="522">
        <f>5A!G51</f>
        <v>0</v>
      </c>
    </row>
    <row r="35" spans="1:36" ht="16.5" customHeight="1">
      <c r="A35" s="526"/>
      <c r="B35" s="527"/>
      <c r="C35" s="349"/>
      <c r="D35" s="350"/>
      <c r="E35" s="346"/>
      <c r="F35" s="346"/>
      <c r="G35" s="346"/>
      <c r="H35" s="346"/>
      <c r="I35" s="346"/>
      <c r="J35" s="346"/>
      <c r="K35" s="346"/>
      <c r="L35" s="346"/>
      <c r="M35" s="346"/>
      <c r="N35" s="346"/>
      <c r="O35" s="346"/>
      <c r="P35" s="346"/>
      <c r="Q35" s="346"/>
      <c r="R35" s="346"/>
      <c r="S35" s="346"/>
      <c r="T35" s="346"/>
      <c r="U35" s="346"/>
      <c r="V35" s="346"/>
      <c r="W35" s="346"/>
      <c r="X35" s="346"/>
      <c r="Y35" s="346"/>
      <c r="Z35" s="528"/>
      <c r="AA35" s="346"/>
      <c r="AB35" s="528"/>
      <c r="AC35" s="346"/>
      <c r="AD35" s="346"/>
      <c r="AE35" s="346"/>
      <c r="AF35" s="346"/>
      <c r="AG35" s="346"/>
      <c r="AH35" s="346"/>
      <c r="AI35" s="346"/>
      <c r="AJ35" s="346"/>
    </row>
    <row r="36" spans="1:36" s="92" customFormat="1" ht="30" customHeight="1">
      <c r="A36" s="529"/>
      <c r="B36" s="530" t="s">
        <v>190</v>
      </c>
      <c r="C36" s="531">
        <f>SUM(D36:AJ36)</f>
        <v>0</v>
      </c>
      <c r="D36" s="532">
        <f>D33+D34</f>
        <v>0</v>
      </c>
      <c r="E36" s="532">
        <f aca="true" t="shared" si="10" ref="E36:AC36">E33+E34</f>
        <v>0</v>
      </c>
      <c r="F36" s="532">
        <f t="shared" si="10"/>
        <v>0</v>
      </c>
      <c r="G36" s="532">
        <f t="shared" si="10"/>
        <v>0</v>
      </c>
      <c r="H36" s="532">
        <f t="shared" si="10"/>
        <v>0</v>
      </c>
      <c r="I36" s="532">
        <f t="shared" si="10"/>
        <v>0</v>
      </c>
      <c r="J36" s="532">
        <f t="shared" si="10"/>
        <v>0</v>
      </c>
      <c r="K36" s="532">
        <f t="shared" si="10"/>
        <v>0</v>
      </c>
      <c r="L36" s="532">
        <f t="shared" si="10"/>
        <v>0</v>
      </c>
      <c r="M36" s="532">
        <f t="shared" si="10"/>
        <v>0</v>
      </c>
      <c r="N36" s="532">
        <f t="shared" si="10"/>
        <v>0</v>
      </c>
      <c r="O36" s="532">
        <f t="shared" si="10"/>
        <v>0</v>
      </c>
      <c r="P36" s="532">
        <f t="shared" si="10"/>
        <v>0</v>
      </c>
      <c r="Q36" s="532">
        <f t="shared" si="10"/>
        <v>0</v>
      </c>
      <c r="R36" s="532">
        <f t="shared" si="10"/>
        <v>0</v>
      </c>
      <c r="S36" s="532">
        <f t="shared" si="10"/>
        <v>0</v>
      </c>
      <c r="T36" s="532">
        <f t="shared" si="10"/>
        <v>0</v>
      </c>
      <c r="U36" s="532">
        <f t="shared" si="10"/>
        <v>0</v>
      </c>
      <c r="V36" s="532">
        <f t="shared" si="10"/>
        <v>0</v>
      </c>
      <c r="W36" s="532">
        <f t="shared" si="10"/>
        <v>0</v>
      </c>
      <c r="X36" s="532">
        <f t="shared" si="10"/>
        <v>0</v>
      </c>
      <c r="Y36" s="532">
        <f t="shared" si="10"/>
        <v>0</v>
      </c>
      <c r="Z36" s="532">
        <f t="shared" si="10"/>
        <v>0</v>
      </c>
      <c r="AA36" s="532">
        <f t="shared" si="10"/>
        <v>0</v>
      </c>
      <c r="AB36" s="532">
        <f t="shared" si="10"/>
        <v>0</v>
      </c>
      <c r="AC36" s="532">
        <f t="shared" si="10"/>
        <v>0</v>
      </c>
      <c r="AD36" s="532">
        <f aca="true" t="shared" si="11" ref="AD36:AJ36">AD33+AD34</f>
        <v>0</v>
      </c>
      <c r="AE36" s="532">
        <f t="shared" si="11"/>
        <v>0</v>
      </c>
      <c r="AF36" s="532">
        <f t="shared" si="11"/>
        <v>0</v>
      </c>
      <c r="AG36" s="532">
        <f t="shared" si="11"/>
        <v>0</v>
      </c>
      <c r="AH36" s="532">
        <f t="shared" si="11"/>
        <v>0</v>
      </c>
      <c r="AI36" s="532">
        <f t="shared" si="11"/>
        <v>0</v>
      </c>
      <c r="AJ36" s="532">
        <f t="shared" si="11"/>
        <v>0</v>
      </c>
    </row>
    <row r="37" spans="1:37" ht="15">
      <c r="A37" s="533"/>
      <c r="B37" s="534"/>
      <c r="C37" s="535"/>
      <c r="D37" s="329"/>
      <c r="E37" s="329"/>
      <c r="F37" s="329"/>
      <c r="G37" s="329"/>
      <c r="H37" s="329"/>
      <c r="I37" s="329"/>
      <c r="J37" s="329"/>
      <c r="K37" s="329"/>
      <c r="L37" s="329"/>
      <c r="M37" s="329"/>
      <c r="N37" s="329"/>
      <c r="O37" s="329"/>
      <c r="P37" s="329"/>
      <c r="Q37" s="329"/>
      <c r="R37" s="329"/>
      <c r="S37" s="329"/>
      <c r="T37" s="329"/>
      <c r="U37" s="329"/>
      <c r="V37" s="329"/>
      <c r="W37" s="329"/>
      <c r="X37" s="329"/>
      <c r="Y37" s="329"/>
      <c r="Z37" s="329"/>
      <c r="AA37" s="329"/>
      <c r="AB37" s="329"/>
      <c r="AC37" s="329"/>
      <c r="AD37" s="329"/>
      <c r="AE37" s="329"/>
      <c r="AF37" s="329"/>
      <c r="AG37" s="329"/>
      <c r="AH37" s="329"/>
      <c r="AI37" s="329"/>
      <c r="AJ37" s="329"/>
      <c r="AK37" s="536"/>
    </row>
    <row r="38" spans="1:37" ht="12.75" customHeight="1">
      <c r="A38" s="1151" t="s">
        <v>152</v>
      </c>
      <c r="B38" s="1151"/>
      <c r="C38" s="537">
        <f>DATOS!C13</f>
        <v>0</v>
      </c>
      <c r="D38" s="329"/>
      <c r="E38" s="329"/>
      <c r="F38" s="329"/>
      <c r="G38" s="329"/>
      <c r="H38" s="329"/>
      <c r="I38" s="329"/>
      <c r="J38" s="329"/>
      <c r="K38" s="329"/>
      <c r="L38" s="329"/>
      <c r="M38" s="329"/>
      <c r="N38" s="329"/>
      <c r="O38" s="329"/>
      <c r="P38" s="329"/>
      <c r="Q38" s="329"/>
      <c r="R38" s="329"/>
      <c r="S38" s="329"/>
      <c r="T38" s="329"/>
      <c r="U38" s="329"/>
      <c r="V38" s="329"/>
      <c r="W38" s="329"/>
      <c r="X38" s="329"/>
      <c r="Y38" s="329"/>
      <c r="Z38" s="329"/>
      <c r="AA38" s="329"/>
      <c r="AB38" s="329"/>
      <c r="AC38" s="329"/>
      <c r="AD38" s="329"/>
      <c r="AE38" s="329"/>
      <c r="AF38" s="329"/>
      <c r="AG38" s="329"/>
      <c r="AH38" s="329"/>
      <c r="AI38" s="329"/>
      <c r="AJ38" s="329"/>
      <c r="AK38" s="536"/>
    </row>
    <row r="39" spans="1:37" ht="15">
      <c r="A39" s="538"/>
      <c r="B39" s="329"/>
      <c r="C39" s="535"/>
      <c r="D39" s="329"/>
      <c r="E39" s="329"/>
      <c r="F39" s="329"/>
      <c r="G39" s="329"/>
      <c r="H39" s="329"/>
      <c r="I39" s="329"/>
      <c r="J39" s="329"/>
      <c r="K39" s="329"/>
      <c r="L39" s="329"/>
      <c r="M39" s="329"/>
      <c r="N39" s="329"/>
      <c r="O39" s="329"/>
      <c r="P39" s="329"/>
      <c r="Q39" s="329"/>
      <c r="R39" s="329"/>
      <c r="S39" s="329"/>
      <c r="T39" s="329"/>
      <c r="U39" s="329"/>
      <c r="V39" s="329"/>
      <c r="W39" s="329"/>
      <c r="X39" s="329"/>
      <c r="Y39" s="329"/>
      <c r="Z39" s="329"/>
      <c r="AA39" s="329"/>
      <c r="AB39" s="329"/>
      <c r="AC39" s="329"/>
      <c r="AD39" s="329"/>
      <c r="AE39" s="329"/>
      <c r="AF39" s="329"/>
      <c r="AG39" s="329"/>
      <c r="AH39" s="329"/>
      <c r="AI39" s="329"/>
      <c r="AJ39" s="329"/>
      <c r="AK39" s="536"/>
    </row>
    <row r="40" spans="1:37" ht="15">
      <c r="A40" s="533"/>
      <c r="B40" s="534"/>
      <c r="C40" s="331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</row>
  </sheetData>
  <sheetProtection password="ECC8" sheet="1" objects="1" scenarios="1" selectLockedCells="1"/>
  <mergeCells count="57">
    <mergeCell ref="Y10:AA10"/>
    <mergeCell ref="X11:AC11"/>
    <mergeCell ref="Y2:AA2"/>
    <mergeCell ref="Y3:AA3"/>
    <mergeCell ref="AD14:AD15"/>
    <mergeCell ref="AE14:AE15"/>
    <mergeCell ref="Z14:Z15"/>
    <mergeCell ref="D11:H11"/>
    <mergeCell ref="D5:E5"/>
    <mergeCell ref="D6:E6"/>
    <mergeCell ref="D7:E7"/>
    <mergeCell ref="D8:E8"/>
    <mergeCell ref="N7:O7"/>
    <mergeCell ref="N6:O6"/>
    <mergeCell ref="N11:S11"/>
    <mergeCell ref="N8:O8"/>
    <mergeCell ref="A38:B38"/>
    <mergeCell ref="L14:L15"/>
    <mergeCell ref="G14:G15"/>
    <mergeCell ref="B14:B15"/>
    <mergeCell ref="H14:H15"/>
    <mergeCell ref="I14:I15"/>
    <mergeCell ref="A14:A15"/>
    <mergeCell ref="E14:E15"/>
    <mergeCell ref="D2:H2"/>
    <mergeCell ref="D3:H3"/>
    <mergeCell ref="O2:Q2"/>
    <mergeCell ref="O3:Q3"/>
    <mergeCell ref="O10:Q10"/>
    <mergeCell ref="N5:O5"/>
    <mergeCell ref="D10:H10"/>
    <mergeCell ref="AJ14:AJ15"/>
    <mergeCell ref="AG14:AG15"/>
    <mergeCell ref="AH14:AH15"/>
    <mergeCell ref="R14:R15"/>
    <mergeCell ref="S14:S15"/>
    <mergeCell ref="U14:U15"/>
    <mergeCell ref="AB14:AB15"/>
    <mergeCell ref="AF14:AF15"/>
    <mergeCell ref="AI14:AI15"/>
    <mergeCell ref="V14:V15"/>
    <mergeCell ref="N14:N15"/>
    <mergeCell ref="O14:O15"/>
    <mergeCell ref="Q14:Q15"/>
    <mergeCell ref="F14:F15"/>
    <mergeCell ref="K14:K15"/>
    <mergeCell ref="C14:C15"/>
    <mergeCell ref="M14:M15"/>
    <mergeCell ref="P14:P15"/>
    <mergeCell ref="D14:D15"/>
    <mergeCell ref="J14:J15"/>
    <mergeCell ref="W14:W15"/>
    <mergeCell ref="T14:T15"/>
    <mergeCell ref="X14:X15"/>
    <mergeCell ref="Y14:Y15"/>
    <mergeCell ref="AC14:AC15"/>
    <mergeCell ref="AA14:AA15"/>
  </mergeCells>
  <printOptions horizontalCentered="1" verticalCentered="1"/>
  <pageMargins left="0.31496062992125984" right="0.31496062992125984" top="0.7480314960629921" bottom="0.7480314960629921" header="0.31496062992125984" footer="0.31496062992125984"/>
  <pageSetup fitToHeight="3" fitToWidth="3" horizontalDpi="600" verticalDpi="600" orientation="landscape" scale="42"/>
  <colBreaks count="2" manualBreakCount="2">
    <brk id="13" max="39" man="1"/>
    <brk id="23" max="39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2"/>
  <sheetViews>
    <sheetView zoomScalePageLayoutView="0" workbookViewId="0" topLeftCell="A1">
      <selection activeCell="L22" sqref="L22"/>
    </sheetView>
  </sheetViews>
  <sheetFormatPr defaultColWidth="11.57421875" defaultRowHeight="12.75"/>
  <cols>
    <col min="1" max="1" width="2.7109375" style="155" customWidth="1"/>
    <col min="2" max="2" width="4.421875" style="155" customWidth="1"/>
    <col min="3" max="3" width="10.28125" style="155" customWidth="1"/>
    <col min="4" max="4" width="20.421875" style="155" customWidth="1"/>
    <col min="5" max="5" width="16.421875" style="155" customWidth="1"/>
    <col min="6" max="6" width="14.421875" style="155" customWidth="1"/>
    <col min="7" max="7" width="16.7109375" style="155" customWidth="1"/>
    <col min="8" max="8" width="6.421875" style="155" customWidth="1"/>
    <col min="9" max="9" width="9.421875" style="155" customWidth="1"/>
    <col min="10" max="16384" width="11.421875" style="155" customWidth="1"/>
  </cols>
  <sheetData>
    <row r="1" spans="2:5" ht="12">
      <c r="B1" s="63"/>
      <c r="C1" s="63"/>
      <c r="D1" s="63"/>
      <c r="E1" s="63"/>
    </row>
    <row r="2" spans="2:10" ht="18" customHeight="1">
      <c r="B2" s="1021" t="s">
        <v>12</v>
      </c>
      <c r="C2" s="1021"/>
      <c r="D2" s="1021"/>
      <c r="E2" s="1021"/>
      <c r="F2" s="1021"/>
      <c r="G2" s="1021"/>
      <c r="H2" s="1021"/>
      <c r="I2" s="1021"/>
      <c r="J2" s="1021"/>
    </row>
    <row r="3" spans="2:10" ht="18" customHeight="1">
      <c r="B3" s="1154" t="s">
        <v>331</v>
      </c>
      <c r="C3" s="1154"/>
      <c r="D3" s="1154"/>
      <c r="E3" s="1154"/>
      <c r="F3" s="1154"/>
      <c r="G3" s="1154"/>
      <c r="H3" s="1154"/>
      <c r="I3" s="1154"/>
      <c r="J3" s="1154"/>
    </row>
    <row r="4" spans="2:5" ht="12">
      <c r="B4" s="63"/>
      <c r="C4" s="63"/>
      <c r="D4" s="63"/>
      <c r="E4" s="63"/>
    </row>
    <row r="5" spans="4:9" ht="12">
      <c r="D5" s="1057" t="s">
        <v>337</v>
      </c>
      <c r="E5" s="1057"/>
      <c r="F5" s="43">
        <f>DATOS!C5</f>
        <v>0</v>
      </c>
      <c r="G5" s="63"/>
      <c r="H5" s="132"/>
      <c r="I5" s="63"/>
    </row>
    <row r="6" spans="4:9" ht="12">
      <c r="D6" s="1057" t="s">
        <v>336</v>
      </c>
      <c r="E6" s="1057"/>
      <c r="F6" s="43">
        <f>DATOS!C6</f>
        <v>0</v>
      </c>
      <c r="G6" s="63"/>
      <c r="H6" s="132"/>
      <c r="I6" s="63"/>
    </row>
    <row r="7" spans="4:9" ht="12">
      <c r="D7" s="1057" t="s">
        <v>335</v>
      </c>
      <c r="E7" s="1057"/>
      <c r="F7" s="120">
        <f>DATOS!C7</f>
        <v>0</v>
      </c>
      <c r="G7" s="63"/>
      <c r="H7" s="132"/>
      <c r="I7" s="63"/>
    </row>
    <row r="8" spans="4:9" ht="12">
      <c r="D8" s="1057" t="s">
        <v>205</v>
      </c>
      <c r="E8" s="1057"/>
      <c r="F8" s="43">
        <f>DATOS!C8</f>
        <v>0</v>
      </c>
      <c r="G8" s="63"/>
      <c r="H8" s="132"/>
      <c r="I8" s="63"/>
    </row>
    <row r="9" spans="4:9" ht="12">
      <c r="D9" s="86"/>
      <c r="E9" s="86"/>
      <c r="F9" s="86"/>
      <c r="G9" s="47"/>
      <c r="H9" s="47"/>
      <c r="I9" s="63"/>
    </row>
    <row r="10" spans="2:10" ht="15">
      <c r="B10" s="1155" t="s">
        <v>346</v>
      </c>
      <c r="C10" s="1155"/>
      <c r="D10" s="1155"/>
      <c r="E10" s="1155"/>
      <c r="F10" s="1155"/>
      <c r="G10" s="1155"/>
      <c r="H10" s="1155"/>
      <c r="I10" s="1155"/>
      <c r="J10" s="1155"/>
    </row>
    <row r="11" spans="2:10" ht="15">
      <c r="B11" s="1156" t="s">
        <v>347</v>
      </c>
      <c r="C11" s="1156"/>
      <c r="D11" s="1156"/>
      <c r="E11" s="1156"/>
      <c r="F11" s="1156"/>
      <c r="G11" s="1156"/>
      <c r="H11" s="1156"/>
      <c r="I11" s="1156"/>
      <c r="J11" s="1156"/>
    </row>
    <row r="13" spans="2:10" ht="12">
      <c r="B13" s="172"/>
      <c r="C13" s="172"/>
      <c r="D13" s="172"/>
      <c r="E13" s="172"/>
      <c r="F13" s="172"/>
      <c r="G13" s="172"/>
      <c r="H13" s="172"/>
      <c r="I13" s="172"/>
      <c r="J13" s="172"/>
    </row>
    <row r="14" spans="2:10" ht="12">
      <c r="B14" s="540"/>
      <c r="C14" s="1000" t="s">
        <v>95</v>
      </c>
      <c r="D14" s="1001"/>
      <c r="E14" s="1001"/>
      <c r="F14" s="1001"/>
      <c r="G14" s="1001"/>
      <c r="H14" s="1001"/>
      <c r="I14" s="1001"/>
      <c r="J14" s="540"/>
    </row>
    <row r="15" spans="2:10" ht="12">
      <c r="B15" s="540"/>
      <c r="C15" s="1000" t="s">
        <v>8</v>
      </c>
      <c r="D15" s="1001"/>
      <c r="E15" s="1001"/>
      <c r="F15" s="1001"/>
      <c r="G15" s="1001"/>
      <c r="H15" s="1001"/>
      <c r="I15" s="1001"/>
      <c r="J15" s="540"/>
    </row>
    <row r="16" spans="2:10" ht="12">
      <c r="B16" s="540"/>
      <c r="C16" s="141"/>
      <c r="D16" s="541"/>
      <c r="E16" s="541"/>
      <c r="F16" s="541"/>
      <c r="G16" s="541"/>
      <c r="H16" s="541"/>
      <c r="I16" s="541"/>
      <c r="J16" s="540"/>
    </row>
    <row r="17" spans="2:10" ht="49.5">
      <c r="B17" s="540"/>
      <c r="C17" s="141"/>
      <c r="D17" s="542" t="s">
        <v>456</v>
      </c>
      <c r="E17" s="216" t="s">
        <v>340</v>
      </c>
      <c r="F17" s="216" t="s">
        <v>411</v>
      </c>
      <c r="G17" s="216" t="s">
        <v>412</v>
      </c>
      <c r="H17" s="541"/>
      <c r="I17" s="541"/>
      <c r="J17" s="540"/>
    </row>
    <row r="18" spans="2:10" ht="13.5" customHeight="1">
      <c r="B18" s="540"/>
      <c r="C18" s="141"/>
      <c r="D18" s="139"/>
      <c r="E18" s="139"/>
      <c r="F18" s="139"/>
      <c r="G18" s="139"/>
      <c r="H18" s="139"/>
      <c r="I18" s="139"/>
      <c r="J18" s="540"/>
    </row>
    <row r="19" spans="2:10" ht="26.25" customHeight="1">
      <c r="B19" s="540"/>
      <c r="C19" s="141"/>
      <c r="D19" s="139"/>
      <c r="E19" s="550">
        <f>4!F17+4!E17</f>
        <v>0</v>
      </c>
      <c r="F19" s="550">
        <f>3!D17*0.03</f>
        <v>0</v>
      </c>
      <c r="G19" s="550">
        <f>F19-E19</f>
        <v>0</v>
      </c>
      <c r="H19" s="139"/>
      <c r="I19" s="139"/>
      <c r="J19" s="540"/>
    </row>
    <row r="20" spans="2:10" ht="13.5" customHeight="1">
      <c r="B20" s="540"/>
      <c r="C20" s="141"/>
      <c r="D20" s="139"/>
      <c r="E20" s="139"/>
      <c r="F20" s="139"/>
      <c r="G20" s="139"/>
      <c r="H20" s="139"/>
      <c r="I20" s="139"/>
      <c r="J20" s="540"/>
    </row>
    <row r="21" spans="2:10" ht="12">
      <c r="B21" s="540"/>
      <c r="C21" s="141"/>
      <c r="D21" s="139"/>
      <c r="E21" s="139"/>
      <c r="F21" s="139"/>
      <c r="G21" s="139"/>
      <c r="H21" s="140"/>
      <c r="I21" s="139"/>
      <c r="J21" s="540"/>
    </row>
    <row r="22" spans="2:10" ht="30">
      <c r="B22" s="540"/>
      <c r="C22" s="141"/>
      <c r="D22" s="216" t="s">
        <v>433</v>
      </c>
      <c r="E22" s="544">
        <f>4!E26+4!F26</f>
        <v>0</v>
      </c>
      <c r="F22" s="549"/>
      <c r="G22" s="549"/>
      <c r="H22" s="545"/>
      <c r="J22" s="540"/>
    </row>
    <row r="23" spans="2:10" ht="12">
      <c r="B23" s="540"/>
      <c r="C23" s="141"/>
      <c r="D23" s="546" t="s">
        <v>273</v>
      </c>
      <c r="E23" s="550">
        <f>3!D26</f>
        <v>0</v>
      </c>
      <c r="F23" s="919" t="s">
        <v>54</v>
      </c>
      <c r="G23" s="550">
        <f>E23-E22</f>
        <v>0</v>
      </c>
      <c r="H23" s="139"/>
      <c r="J23" s="540"/>
    </row>
    <row r="24" spans="2:10" ht="12.75">
      <c r="B24" s="547"/>
      <c r="C24" s="548"/>
      <c r="D24" s="274"/>
      <c r="E24" s="274"/>
      <c r="F24" s="274"/>
      <c r="G24" s="274"/>
      <c r="H24" s="274"/>
      <c r="I24" s="139"/>
      <c r="J24" s="547"/>
    </row>
    <row r="25" spans="2:10" ht="12.75">
      <c r="B25" s="547"/>
      <c r="C25" s="548"/>
      <c r="D25" s="274"/>
      <c r="E25" s="274"/>
      <c r="F25" s="274"/>
      <c r="G25" s="274"/>
      <c r="H25" s="274"/>
      <c r="I25" s="274"/>
      <c r="J25" s="547"/>
    </row>
    <row r="26" spans="2:10" ht="19.5">
      <c r="B26" s="547"/>
      <c r="C26" s="548"/>
      <c r="D26" s="216" t="s">
        <v>431</v>
      </c>
      <c r="E26" s="216" t="s">
        <v>432</v>
      </c>
      <c r="F26" s="274"/>
      <c r="G26" s="216" t="s">
        <v>414</v>
      </c>
      <c r="H26" s="274"/>
      <c r="I26" s="549"/>
      <c r="J26" s="547"/>
    </row>
    <row r="27" spans="2:10" ht="12">
      <c r="B27" s="540"/>
      <c r="C27" s="141"/>
      <c r="D27" s="550">
        <f>DATOS!D37</f>
        <v>0</v>
      </c>
      <c r="E27" s="550">
        <f>4!E22</f>
        <v>0</v>
      </c>
      <c r="F27" s="139"/>
      <c r="G27" s="550">
        <f>E27-D27</f>
        <v>0</v>
      </c>
      <c r="H27" s="139"/>
      <c r="J27" s="540"/>
    </row>
    <row r="28" spans="2:10" ht="12">
      <c r="B28" s="540"/>
      <c r="C28" s="141"/>
      <c r="D28" s="139"/>
      <c r="E28" s="139"/>
      <c r="F28" s="139"/>
      <c r="G28" s="139"/>
      <c r="H28" s="139"/>
      <c r="I28" s="139"/>
      <c r="J28" s="540"/>
    </row>
    <row r="29" spans="2:10" ht="30">
      <c r="B29" s="540"/>
      <c r="C29" s="141"/>
      <c r="D29" s="216" t="s">
        <v>309</v>
      </c>
      <c r="E29" s="216" t="s">
        <v>310</v>
      </c>
      <c r="F29" s="551"/>
      <c r="G29" s="216" t="s">
        <v>414</v>
      </c>
      <c r="H29" s="139"/>
      <c r="I29" s="139"/>
      <c r="J29" s="540"/>
    </row>
    <row r="30" spans="2:10" ht="12">
      <c r="B30" s="540"/>
      <c r="C30" s="141"/>
      <c r="D30" s="550">
        <f>4!C36*0.25</f>
        <v>0</v>
      </c>
      <c r="E30" s="550">
        <f>4!G36</f>
        <v>0</v>
      </c>
      <c r="F30" s="552"/>
      <c r="G30" s="550">
        <f>E30-D30</f>
        <v>0</v>
      </c>
      <c r="H30" s="139"/>
      <c r="I30" s="551"/>
      <c r="J30" s="540"/>
    </row>
    <row r="31" spans="2:10" ht="12">
      <c r="B31" s="540"/>
      <c r="C31" s="920"/>
      <c r="D31" s="553"/>
      <c r="E31" s="553"/>
      <c r="F31" s="553"/>
      <c r="G31" s="553"/>
      <c r="H31" s="553"/>
      <c r="I31" s="549"/>
      <c r="J31" s="554"/>
    </row>
    <row r="32" spans="2:10" ht="12">
      <c r="B32" s="540"/>
      <c r="C32" s="540"/>
      <c r="D32" s="555"/>
      <c r="E32" s="540"/>
      <c r="F32" s="540"/>
      <c r="G32" s="540"/>
      <c r="H32" s="540"/>
      <c r="I32" s="540"/>
      <c r="J32" s="540"/>
    </row>
  </sheetData>
  <sheetProtection password="ECC8" sheet="1" objects="1" scenarios="1" selectLockedCells="1" selectUnlockedCells="1"/>
  <mergeCells count="8">
    <mergeCell ref="B2:J2"/>
    <mergeCell ref="B3:J3"/>
    <mergeCell ref="B10:J10"/>
    <mergeCell ref="B11:J11"/>
    <mergeCell ref="D8:E8"/>
    <mergeCell ref="D5:E5"/>
    <mergeCell ref="D6:E6"/>
    <mergeCell ref="D7:E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80"/>
  <sheetViews>
    <sheetView zoomScale="90" zoomScaleNormal="90" zoomScalePageLayoutView="0" workbookViewId="0" topLeftCell="A17">
      <selection activeCell="J27" sqref="J27"/>
    </sheetView>
  </sheetViews>
  <sheetFormatPr defaultColWidth="11.57421875" defaultRowHeight="12.75"/>
  <cols>
    <col min="1" max="1" width="13.7109375" style="467" customWidth="1"/>
    <col min="2" max="2" width="13.8515625" style="467" customWidth="1"/>
    <col min="3" max="3" width="17.00390625" style="467" customWidth="1"/>
    <col min="4" max="4" width="19.421875" style="467" customWidth="1"/>
    <col min="5" max="5" width="18.00390625" style="467" customWidth="1"/>
    <col min="6" max="6" width="16.00390625" style="467" customWidth="1"/>
    <col min="7" max="7" width="14.00390625" style="467" hidden="1" customWidth="1"/>
    <col min="8" max="8" width="15.421875" style="467" customWidth="1"/>
    <col min="9" max="16384" width="11.421875" style="467" customWidth="1"/>
  </cols>
  <sheetData>
    <row r="1" s="63" customFormat="1" ht="12">
      <c r="L1" s="64"/>
    </row>
    <row r="2" spans="1:12" s="87" customFormat="1" ht="16.5">
      <c r="A2" s="1021" t="s">
        <v>12</v>
      </c>
      <c r="B2" s="1021"/>
      <c r="C2" s="1021"/>
      <c r="D2" s="1021"/>
      <c r="E2" s="1021"/>
      <c r="F2" s="1021"/>
      <c r="G2" s="1021"/>
      <c r="H2" s="1021"/>
      <c r="I2" s="82"/>
      <c r="L2" s="88"/>
    </row>
    <row r="3" spans="1:12" s="87" customFormat="1" ht="16.5">
      <c r="A3" s="1021" t="s">
        <v>331</v>
      </c>
      <c r="B3" s="1021"/>
      <c r="C3" s="1021"/>
      <c r="D3" s="1021"/>
      <c r="E3" s="1021"/>
      <c r="F3" s="1021"/>
      <c r="G3" s="1021"/>
      <c r="H3" s="1021"/>
      <c r="I3" s="82"/>
      <c r="L3" s="88"/>
    </row>
    <row r="4" spans="1:12" ht="24" customHeight="1">
      <c r="A4" s="137"/>
      <c r="B4" s="137"/>
      <c r="C4" s="137"/>
      <c r="D4" s="137"/>
      <c r="E4" s="137"/>
      <c r="F4" s="137"/>
      <c r="G4" s="556"/>
      <c r="L4" s="468"/>
    </row>
    <row r="5" spans="1:12" s="87" customFormat="1" ht="13.5" customHeight="1">
      <c r="A5" s="1058" t="s">
        <v>337</v>
      </c>
      <c r="B5" s="1058"/>
      <c r="C5" s="1058"/>
      <c r="D5" s="1058"/>
      <c r="E5" s="132">
        <f>DATOS!C5</f>
        <v>0</v>
      </c>
      <c r="F5" s="132"/>
      <c r="G5" s="132"/>
      <c r="L5" s="88"/>
    </row>
    <row r="6" spans="1:12" s="87" customFormat="1" ht="13.5" customHeight="1">
      <c r="A6" s="1058" t="s">
        <v>336</v>
      </c>
      <c r="B6" s="1058"/>
      <c r="C6" s="1058"/>
      <c r="D6" s="1058"/>
      <c r="E6" s="132">
        <f>DATOS!C6</f>
        <v>0</v>
      </c>
      <c r="F6" s="132"/>
      <c r="G6" s="132"/>
      <c r="L6" s="88"/>
    </row>
    <row r="7" spans="1:12" s="87" customFormat="1" ht="13.5" customHeight="1">
      <c r="A7" s="1058" t="s">
        <v>335</v>
      </c>
      <c r="B7" s="1058"/>
      <c r="C7" s="1058"/>
      <c r="D7" s="1058"/>
      <c r="E7" s="469">
        <f>DATOS!C7</f>
        <v>0</v>
      </c>
      <c r="F7" s="469"/>
      <c r="G7" s="469"/>
      <c r="H7" s="422"/>
      <c r="L7" s="88"/>
    </row>
    <row r="8" spans="1:12" s="87" customFormat="1" ht="13.5" customHeight="1">
      <c r="A8" s="1058" t="s">
        <v>205</v>
      </c>
      <c r="B8" s="1058"/>
      <c r="C8" s="1058"/>
      <c r="D8" s="1058"/>
      <c r="E8" s="43">
        <f>DATOS!C8</f>
        <v>0</v>
      </c>
      <c r="F8" s="43"/>
      <c r="G8" s="43"/>
      <c r="H8" s="422"/>
      <c r="L8" s="88"/>
    </row>
    <row r="9" spans="1:12" s="87" customFormat="1" ht="24" customHeight="1">
      <c r="A9" s="89"/>
      <c r="B9" s="89"/>
      <c r="C9" s="89"/>
      <c r="D9" s="89"/>
      <c r="E9" s="47"/>
      <c r="F9" s="47"/>
      <c r="G9" s="47"/>
      <c r="L9" s="88"/>
    </row>
    <row r="10" spans="1:8" ht="16.5">
      <c r="A10" s="1157" t="s">
        <v>372</v>
      </c>
      <c r="B10" s="1157"/>
      <c r="C10" s="1157"/>
      <c r="D10" s="1157"/>
      <c r="E10" s="1157"/>
      <c r="F10" s="1157"/>
      <c r="G10" s="1157"/>
      <c r="H10" s="1157"/>
    </row>
    <row r="11" spans="1:8" ht="15.75" customHeight="1">
      <c r="A11" s="1156" t="s">
        <v>378</v>
      </c>
      <c r="B11" s="1156"/>
      <c r="C11" s="1156"/>
      <c r="D11" s="1156"/>
      <c r="E11" s="1156"/>
      <c r="F11" s="1156"/>
      <c r="G11" s="1156"/>
      <c r="H11" s="1156"/>
    </row>
    <row r="12" spans="1:8" ht="15.75" customHeight="1">
      <c r="A12" s="1166"/>
      <c r="B12" s="1166"/>
      <c r="C12" s="1166"/>
      <c r="D12" s="1166"/>
      <c r="E12" s="1166"/>
      <c r="F12" s="1167"/>
      <c r="G12" s="1167"/>
      <c r="H12" s="1167"/>
    </row>
    <row r="13" spans="1:8" s="145" customFormat="1" ht="39" customHeight="1">
      <c r="A13" s="1160" t="s">
        <v>370</v>
      </c>
      <c r="B13" s="1160"/>
      <c r="C13" s="557">
        <f>DATOS!C28</f>
        <v>0</v>
      </c>
      <c r="E13" s="1160" t="s">
        <v>371</v>
      </c>
      <c r="F13" s="1160"/>
      <c r="G13" s="558"/>
      <c r="H13" s="559">
        <f>(((1+C13)^(1/12))-1)</f>
        <v>0</v>
      </c>
    </row>
    <row r="14" spans="1:8" s="561" customFormat="1" ht="15">
      <c r="A14" s="560"/>
      <c r="B14" s="560"/>
      <c r="E14" s="560"/>
      <c r="F14" s="560"/>
      <c r="G14" s="562"/>
      <c r="H14" s="563"/>
    </row>
    <row r="15" spans="1:8" s="145" customFormat="1" ht="13.5" customHeight="1">
      <c r="A15" s="1161" t="s">
        <v>99</v>
      </c>
      <c r="B15" s="1162"/>
      <c r="C15" s="1163" t="s">
        <v>127</v>
      </c>
      <c r="D15" s="1163"/>
      <c r="E15" s="1163"/>
      <c r="F15" s="1163"/>
      <c r="G15" s="1163"/>
      <c r="H15" s="1163"/>
    </row>
    <row r="16" spans="1:8" s="145" customFormat="1" ht="26.25" customHeight="1">
      <c r="A16" s="1162"/>
      <c r="B16" s="1162"/>
      <c r="C16" s="1163"/>
      <c r="D16" s="1163"/>
      <c r="E16" s="1163"/>
      <c r="F16" s="1163"/>
      <c r="G16" s="1163"/>
      <c r="H16" s="1163"/>
    </row>
    <row r="17" spans="1:8" s="567" customFormat="1" ht="81" customHeight="1">
      <c r="A17" s="564" t="s">
        <v>307</v>
      </c>
      <c r="B17" s="564" t="s">
        <v>75</v>
      </c>
      <c r="C17" s="566" t="s">
        <v>311</v>
      </c>
      <c r="D17" s="566" t="s">
        <v>312</v>
      </c>
      <c r="E17" s="566" t="s">
        <v>318</v>
      </c>
      <c r="F17" s="566" t="s">
        <v>290</v>
      </c>
      <c r="G17" s="566" t="s">
        <v>193</v>
      </c>
      <c r="H17" s="566" t="s">
        <v>291</v>
      </c>
    </row>
    <row r="18" spans="1:8" s="150" customFormat="1" ht="13.5" customHeight="1">
      <c r="A18" s="564">
        <v>1</v>
      </c>
      <c r="B18" s="564">
        <v>1</v>
      </c>
      <c r="C18" s="568">
        <f>E18+F18</f>
        <v>0</v>
      </c>
      <c r="D18" s="569">
        <f>4B!D32</f>
        <v>0</v>
      </c>
      <c r="E18" s="568">
        <f>D18</f>
        <v>0</v>
      </c>
      <c r="F18" s="106"/>
      <c r="G18" s="570">
        <f>H13</f>
        <v>0</v>
      </c>
      <c r="H18" s="569">
        <f>C18*G18</f>
        <v>0</v>
      </c>
    </row>
    <row r="19" spans="1:8" s="150" customFormat="1" ht="13.5" customHeight="1">
      <c r="A19" s="564">
        <v>1</v>
      </c>
      <c r="B19" s="564">
        <v>2</v>
      </c>
      <c r="C19" s="568">
        <f>C18+D19+F19+H18</f>
        <v>0</v>
      </c>
      <c r="D19" s="569">
        <f>4B!E32</f>
        <v>0</v>
      </c>
      <c r="E19" s="568">
        <f>D19+E18</f>
        <v>0</v>
      </c>
      <c r="F19" s="106"/>
      <c r="G19" s="570">
        <f>$G$18</f>
        <v>0</v>
      </c>
      <c r="H19" s="569">
        <f aca="true" t="shared" si="0" ref="H19:H43">C19*G19</f>
        <v>0</v>
      </c>
    </row>
    <row r="20" spans="1:8" s="150" customFormat="1" ht="13.5" customHeight="1">
      <c r="A20" s="564">
        <v>1</v>
      </c>
      <c r="B20" s="564">
        <v>3</v>
      </c>
      <c r="C20" s="568">
        <f aca="true" t="shared" si="1" ref="C20:C40">C19+D20+F20+H19</f>
        <v>0</v>
      </c>
      <c r="D20" s="569">
        <f>4B!F32</f>
        <v>0</v>
      </c>
      <c r="E20" s="568">
        <f aca="true" t="shared" si="2" ref="E20:E40">D20+E19</f>
        <v>0</v>
      </c>
      <c r="F20" s="106"/>
      <c r="G20" s="570">
        <f aca="true" t="shared" si="3" ref="G20:G33">$G$18</f>
        <v>0</v>
      </c>
      <c r="H20" s="569">
        <f t="shared" si="0"/>
        <v>0</v>
      </c>
    </row>
    <row r="21" spans="1:8" s="150" customFormat="1" ht="13.5" customHeight="1">
      <c r="A21" s="564">
        <v>1</v>
      </c>
      <c r="B21" s="564">
        <v>4</v>
      </c>
      <c r="C21" s="568">
        <f t="shared" si="1"/>
        <v>0</v>
      </c>
      <c r="D21" s="569">
        <f>4B!G32</f>
        <v>0</v>
      </c>
      <c r="E21" s="568">
        <f t="shared" si="2"/>
        <v>0</v>
      </c>
      <c r="F21" s="106"/>
      <c r="G21" s="570">
        <f t="shared" si="3"/>
        <v>0</v>
      </c>
      <c r="H21" s="569">
        <f t="shared" si="0"/>
        <v>0</v>
      </c>
    </row>
    <row r="22" spans="1:8" s="150" customFormat="1" ht="13.5" customHeight="1">
      <c r="A22" s="564">
        <v>1</v>
      </c>
      <c r="B22" s="564">
        <v>5</v>
      </c>
      <c r="C22" s="568">
        <f t="shared" si="1"/>
        <v>0</v>
      </c>
      <c r="D22" s="569">
        <f>4B!H32</f>
        <v>0</v>
      </c>
      <c r="E22" s="568">
        <f t="shared" si="2"/>
        <v>0</v>
      </c>
      <c r="F22" s="106"/>
      <c r="G22" s="570">
        <f t="shared" si="3"/>
        <v>0</v>
      </c>
      <c r="H22" s="569">
        <f t="shared" si="0"/>
        <v>0</v>
      </c>
    </row>
    <row r="23" spans="1:8" s="150" customFormat="1" ht="13.5" customHeight="1">
      <c r="A23" s="564">
        <v>1</v>
      </c>
      <c r="B23" s="564">
        <v>6</v>
      </c>
      <c r="C23" s="568">
        <f t="shared" si="1"/>
        <v>0</v>
      </c>
      <c r="D23" s="569">
        <f>4B!I32</f>
        <v>0</v>
      </c>
      <c r="E23" s="568">
        <f t="shared" si="2"/>
        <v>0</v>
      </c>
      <c r="F23" s="106"/>
      <c r="G23" s="570">
        <f t="shared" si="3"/>
        <v>0</v>
      </c>
      <c r="H23" s="569">
        <f t="shared" si="0"/>
        <v>0</v>
      </c>
    </row>
    <row r="24" spans="1:8" s="150" customFormat="1" ht="13.5" customHeight="1">
      <c r="A24" s="564">
        <v>1</v>
      </c>
      <c r="B24" s="564">
        <v>7</v>
      </c>
      <c r="C24" s="568">
        <f t="shared" si="1"/>
        <v>0</v>
      </c>
      <c r="D24" s="569">
        <f>4B!J32</f>
        <v>0</v>
      </c>
      <c r="E24" s="568">
        <f t="shared" si="2"/>
        <v>0</v>
      </c>
      <c r="F24" s="106"/>
      <c r="G24" s="570">
        <f t="shared" si="3"/>
        <v>0</v>
      </c>
      <c r="H24" s="569">
        <f t="shared" si="0"/>
        <v>0</v>
      </c>
    </row>
    <row r="25" spans="1:8" s="150" customFormat="1" ht="13.5" customHeight="1">
      <c r="A25" s="564">
        <v>1</v>
      </c>
      <c r="B25" s="564">
        <v>8</v>
      </c>
      <c r="C25" s="568">
        <f t="shared" si="1"/>
        <v>0</v>
      </c>
      <c r="D25" s="569">
        <f>4B!K32</f>
        <v>0</v>
      </c>
      <c r="E25" s="568">
        <f t="shared" si="2"/>
        <v>0</v>
      </c>
      <c r="F25" s="106"/>
      <c r="G25" s="570">
        <f t="shared" si="3"/>
        <v>0</v>
      </c>
      <c r="H25" s="569">
        <f t="shared" si="0"/>
        <v>0</v>
      </c>
    </row>
    <row r="26" spans="1:8" s="150" customFormat="1" ht="13.5" customHeight="1">
      <c r="A26" s="564">
        <v>1</v>
      </c>
      <c r="B26" s="564">
        <v>9</v>
      </c>
      <c r="C26" s="568">
        <f t="shared" si="1"/>
        <v>0</v>
      </c>
      <c r="D26" s="569">
        <f>4B!L32</f>
        <v>0</v>
      </c>
      <c r="E26" s="568">
        <f t="shared" si="2"/>
        <v>0</v>
      </c>
      <c r="F26" s="106"/>
      <c r="G26" s="570">
        <f t="shared" si="3"/>
        <v>0</v>
      </c>
      <c r="H26" s="569">
        <f t="shared" si="0"/>
        <v>0</v>
      </c>
    </row>
    <row r="27" spans="1:8" s="150" customFormat="1" ht="13.5" customHeight="1">
      <c r="A27" s="564">
        <v>1</v>
      </c>
      <c r="B27" s="564">
        <v>10</v>
      </c>
      <c r="C27" s="568">
        <f t="shared" si="1"/>
        <v>0</v>
      </c>
      <c r="D27" s="569">
        <f>4B!M32</f>
        <v>0</v>
      </c>
      <c r="E27" s="568">
        <f t="shared" si="2"/>
        <v>0</v>
      </c>
      <c r="F27" s="106"/>
      <c r="G27" s="570">
        <f t="shared" si="3"/>
        <v>0</v>
      </c>
      <c r="H27" s="569">
        <f t="shared" si="0"/>
        <v>0</v>
      </c>
    </row>
    <row r="28" spans="1:8" s="150" customFormat="1" ht="13.5" customHeight="1">
      <c r="A28" s="564">
        <v>1</v>
      </c>
      <c r="B28" s="564">
        <v>11</v>
      </c>
      <c r="C28" s="568">
        <f t="shared" si="1"/>
        <v>0</v>
      </c>
      <c r="D28" s="569">
        <f>4B!N32</f>
        <v>0</v>
      </c>
      <c r="E28" s="568">
        <f t="shared" si="2"/>
        <v>0</v>
      </c>
      <c r="F28" s="106"/>
      <c r="G28" s="570">
        <f t="shared" si="3"/>
        <v>0</v>
      </c>
      <c r="H28" s="569">
        <f t="shared" si="0"/>
        <v>0</v>
      </c>
    </row>
    <row r="29" spans="1:8" s="150" customFormat="1" ht="13.5" customHeight="1">
      <c r="A29" s="564">
        <v>1</v>
      </c>
      <c r="B29" s="564">
        <v>12</v>
      </c>
      <c r="C29" s="568">
        <f t="shared" si="1"/>
        <v>0</v>
      </c>
      <c r="D29" s="569">
        <f>4B!O32</f>
        <v>0</v>
      </c>
      <c r="E29" s="568">
        <f t="shared" si="2"/>
        <v>0</v>
      </c>
      <c r="F29" s="106"/>
      <c r="G29" s="570">
        <f t="shared" si="3"/>
        <v>0</v>
      </c>
      <c r="H29" s="569">
        <f t="shared" si="0"/>
        <v>0</v>
      </c>
    </row>
    <row r="30" spans="1:8" s="150" customFormat="1" ht="13.5" customHeight="1">
      <c r="A30" s="564">
        <v>2</v>
      </c>
      <c r="B30" s="564">
        <v>13</v>
      </c>
      <c r="C30" s="568">
        <f t="shared" si="1"/>
        <v>0</v>
      </c>
      <c r="D30" s="569">
        <f>4B!P32</f>
        <v>0</v>
      </c>
      <c r="E30" s="568">
        <f t="shared" si="2"/>
        <v>0</v>
      </c>
      <c r="F30" s="106"/>
      <c r="G30" s="570">
        <f t="shared" si="3"/>
        <v>0</v>
      </c>
      <c r="H30" s="569">
        <f t="shared" si="0"/>
        <v>0</v>
      </c>
    </row>
    <row r="31" spans="1:8" s="150" customFormat="1" ht="13.5" customHeight="1">
      <c r="A31" s="564">
        <v>2</v>
      </c>
      <c r="B31" s="564">
        <v>14</v>
      </c>
      <c r="C31" s="568">
        <f t="shared" si="1"/>
        <v>0</v>
      </c>
      <c r="D31" s="569">
        <f>4B!Q32</f>
        <v>0</v>
      </c>
      <c r="E31" s="568">
        <f t="shared" si="2"/>
        <v>0</v>
      </c>
      <c r="F31" s="106"/>
      <c r="G31" s="570">
        <f t="shared" si="3"/>
        <v>0</v>
      </c>
      <c r="H31" s="569">
        <f t="shared" si="0"/>
        <v>0</v>
      </c>
    </row>
    <row r="32" spans="1:8" s="150" customFormat="1" ht="13.5" customHeight="1">
      <c r="A32" s="564">
        <v>2</v>
      </c>
      <c r="B32" s="564">
        <v>15</v>
      </c>
      <c r="C32" s="568">
        <f t="shared" si="1"/>
        <v>0</v>
      </c>
      <c r="D32" s="569">
        <f>4B!R32</f>
        <v>0</v>
      </c>
      <c r="E32" s="568">
        <f t="shared" si="2"/>
        <v>0</v>
      </c>
      <c r="F32" s="106"/>
      <c r="G32" s="570">
        <f t="shared" si="3"/>
        <v>0</v>
      </c>
      <c r="H32" s="569">
        <f t="shared" si="0"/>
        <v>0</v>
      </c>
    </row>
    <row r="33" spans="1:8" s="150" customFormat="1" ht="13.5" customHeight="1">
      <c r="A33" s="564">
        <v>2</v>
      </c>
      <c r="B33" s="564">
        <v>16</v>
      </c>
      <c r="C33" s="568">
        <f t="shared" si="1"/>
        <v>0</v>
      </c>
      <c r="D33" s="569">
        <f>4B!S32</f>
        <v>0</v>
      </c>
      <c r="E33" s="568">
        <f t="shared" si="2"/>
        <v>0</v>
      </c>
      <c r="F33" s="106"/>
      <c r="G33" s="570">
        <f t="shared" si="3"/>
        <v>0</v>
      </c>
      <c r="H33" s="569">
        <f t="shared" si="0"/>
        <v>0</v>
      </c>
    </row>
    <row r="34" spans="1:8" s="150" customFormat="1" ht="13.5" customHeight="1">
      <c r="A34" s="564">
        <v>2</v>
      </c>
      <c r="B34" s="564">
        <v>17</v>
      </c>
      <c r="C34" s="568">
        <f t="shared" si="1"/>
        <v>0</v>
      </c>
      <c r="D34" s="569">
        <f>4B!T32</f>
        <v>0</v>
      </c>
      <c r="E34" s="568">
        <f t="shared" si="2"/>
        <v>0</v>
      </c>
      <c r="F34" s="106"/>
      <c r="G34" s="570">
        <f>$G$18</f>
        <v>0</v>
      </c>
      <c r="H34" s="569">
        <f t="shared" si="0"/>
        <v>0</v>
      </c>
    </row>
    <row r="35" spans="1:8" s="150" customFormat="1" ht="13.5" customHeight="1">
      <c r="A35" s="564">
        <v>2</v>
      </c>
      <c r="B35" s="564">
        <v>18</v>
      </c>
      <c r="C35" s="568">
        <f t="shared" si="1"/>
        <v>0</v>
      </c>
      <c r="D35" s="569">
        <f>4B!U32</f>
        <v>0</v>
      </c>
      <c r="E35" s="568">
        <f t="shared" si="2"/>
        <v>0</v>
      </c>
      <c r="F35" s="106"/>
      <c r="G35" s="570">
        <f aca="true" t="shared" si="4" ref="G35:G50">$G$18</f>
        <v>0</v>
      </c>
      <c r="H35" s="569">
        <f t="shared" si="0"/>
        <v>0</v>
      </c>
    </row>
    <row r="36" spans="1:8" s="150" customFormat="1" ht="13.5" customHeight="1">
      <c r="A36" s="564">
        <v>2</v>
      </c>
      <c r="B36" s="564">
        <v>19</v>
      </c>
      <c r="C36" s="568">
        <f t="shared" si="1"/>
        <v>0</v>
      </c>
      <c r="D36" s="569">
        <f>4B!V32</f>
        <v>0</v>
      </c>
      <c r="E36" s="568">
        <f t="shared" si="2"/>
        <v>0</v>
      </c>
      <c r="F36" s="106"/>
      <c r="G36" s="570">
        <f t="shared" si="4"/>
        <v>0</v>
      </c>
      <c r="H36" s="569">
        <f t="shared" si="0"/>
        <v>0</v>
      </c>
    </row>
    <row r="37" spans="1:8" s="150" customFormat="1" ht="13.5" customHeight="1">
      <c r="A37" s="564">
        <v>2</v>
      </c>
      <c r="B37" s="564">
        <v>20</v>
      </c>
      <c r="C37" s="568">
        <f t="shared" si="1"/>
        <v>0</v>
      </c>
      <c r="D37" s="569">
        <f>4B!W32</f>
        <v>0</v>
      </c>
      <c r="E37" s="568">
        <f t="shared" si="2"/>
        <v>0</v>
      </c>
      <c r="F37" s="106"/>
      <c r="G37" s="570">
        <f t="shared" si="4"/>
        <v>0</v>
      </c>
      <c r="H37" s="569">
        <f t="shared" si="0"/>
        <v>0</v>
      </c>
    </row>
    <row r="38" spans="1:8" s="150" customFormat="1" ht="13.5" customHeight="1">
      <c r="A38" s="564">
        <v>2</v>
      </c>
      <c r="B38" s="564">
        <v>21</v>
      </c>
      <c r="C38" s="568">
        <f t="shared" si="1"/>
        <v>0</v>
      </c>
      <c r="D38" s="569">
        <f>4B!X32</f>
        <v>0</v>
      </c>
      <c r="E38" s="568">
        <f t="shared" si="2"/>
        <v>0</v>
      </c>
      <c r="F38" s="106"/>
      <c r="G38" s="570">
        <f t="shared" si="4"/>
        <v>0</v>
      </c>
      <c r="H38" s="569">
        <f t="shared" si="0"/>
        <v>0</v>
      </c>
    </row>
    <row r="39" spans="1:8" s="150" customFormat="1" ht="13.5" customHeight="1">
      <c r="A39" s="564">
        <v>2</v>
      </c>
      <c r="B39" s="564">
        <v>22</v>
      </c>
      <c r="C39" s="568">
        <f t="shared" si="1"/>
        <v>0</v>
      </c>
      <c r="D39" s="569">
        <f>4B!Y32</f>
        <v>0</v>
      </c>
      <c r="E39" s="568">
        <f t="shared" si="2"/>
        <v>0</v>
      </c>
      <c r="F39" s="106"/>
      <c r="G39" s="570">
        <f t="shared" si="4"/>
        <v>0</v>
      </c>
      <c r="H39" s="569">
        <f t="shared" si="0"/>
        <v>0</v>
      </c>
    </row>
    <row r="40" spans="1:9" s="150" customFormat="1" ht="13.5" customHeight="1">
      <c r="A40" s="564">
        <v>2</v>
      </c>
      <c r="B40" s="564">
        <v>23</v>
      </c>
      <c r="C40" s="568">
        <f t="shared" si="1"/>
        <v>0</v>
      </c>
      <c r="D40" s="569">
        <f>4B!Z32</f>
        <v>0</v>
      </c>
      <c r="E40" s="568">
        <f t="shared" si="2"/>
        <v>0</v>
      </c>
      <c r="F40" s="106"/>
      <c r="G40" s="570">
        <f t="shared" si="4"/>
        <v>0</v>
      </c>
      <c r="H40" s="569">
        <f t="shared" si="0"/>
        <v>0</v>
      </c>
      <c r="I40" s="571"/>
    </row>
    <row r="41" spans="1:9" s="150" customFormat="1" ht="13.5" customHeight="1">
      <c r="A41" s="564">
        <v>2</v>
      </c>
      <c r="B41" s="564">
        <v>24</v>
      </c>
      <c r="C41" s="568">
        <f>C40+D41+F41+H40</f>
        <v>0</v>
      </c>
      <c r="D41" s="569">
        <f>4B!AA32</f>
        <v>0</v>
      </c>
      <c r="E41" s="568">
        <f>D41+E40</f>
        <v>0</v>
      </c>
      <c r="F41" s="106"/>
      <c r="G41" s="570">
        <f t="shared" si="4"/>
        <v>0</v>
      </c>
      <c r="H41" s="569">
        <f t="shared" si="0"/>
        <v>0</v>
      </c>
      <c r="I41" s="571"/>
    </row>
    <row r="42" spans="1:9" s="150" customFormat="1" ht="13.5" customHeight="1">
      <c r="A42" s="564">
        <v>3</v>
      </c>
      <c r="B42" s="564">
        <v>25</v>
      </c>
      <c r="C42" s="568">
        <f>C41+D42+F42+H41</f>
        <v>0</v>
      </c>
      <c r="D42" s="569">
        <f>4B!AB32</f>
        <v>0</v>
      </c>
      <c r="E42" s="568">
        <f>D42+E41</f>
        <v>0</v>
      </c>
      <c r="F42" s="106"/>
      <c r="G42" s="570">
        <f t="shared" si="4"/>
        <v>0</v>
      </c>
      <c r="H42" s="569">
        <f t="shared" si="0"/>
        <v>0</v>
      </c>
      <c r="I42" s="571"/>
    </row>
    <row r="43" spans="1:9" s="150" customFormat="1" ht="13.5" customHeight="1">
      <c r="A43" s="564">
        <v>3</v>
      </c>
      <c r="B43" s="564">
        <v>26</v>
      </c>
      <c r="C43" s="568">
        <f>C42+D43+F43+H42</f>
        <v>0</v>
      </c>
      <c r="D43" s="569">
        <f>4B!AC32</f>
        <v>0</v>
      </c>
      <c r="E43" s="568">
        <f>D43+E42</f>
        <v>0</v>
      </c>
      <c r="F43" s="106"/>
      <c r="G43" s="570">
        <f t="shared" si="4"/>
        <v>0</v>
      </c>
      <c r="H43" s="569">
        <f t="shared" si="0"/>
        <v>0</v>
      </c>
      <c r="I43" s="571"/>
    </row>
    <row r="44" spans="1:9" s="150" customFormat="1" ht="13.5" customHeight="1">
      <c r="A44" s="1015"/>
      <c r="B44" s="1015">
        <v>27</v>
      </c>
      <c r="C44" s="568">
        <f aca="true" t="shared" si="5" ref="C44:C50">C43+D44+F44+H43</f>
        <v>0</v>
      </c>
      <c r="D44" s="569">
        <f>4B!AC33</f>
        <v>0</v>
      </c>
      <c r="E44" s="568">
        <f aca="true" t="shared" si="6" ref="E44:E50">D44+E43</f>
        <v>0</v>
      </c>
      <c r="F44" s="106"/>
      <c r="G44" s="570">
        <f t="shared" si="4"/>
        <v>0</v>
      </c>
      <c r="H44" s="569">
        <f aca="true" t="shared" si="7" ref="H44:H50">C44*G44</f>
        <v>0</v>
      </c>
      <c r="I44" s="571"/>
    </row>
    <row r="45" spans="1:9" s="150" customFormat="1" ht="13.5" customHeight="1">
      <c r="A45" s="1015"/>
      <c r="B45" s="1015">
        <v>28</v>
      </c>
      <c r="C45" s="568">
        <f t="shared" si="5"/>
        <v>0</v>
      </c>
      <c r="D45" s="569">
        <f>4B!AC34</f>
        <v>0</v>
      </c>
      <c r="E45" s="568">
        <f t="shared" si="6"/>
        <v>0</v>
      </c>
      <c r="F45" s="106"/>
      <c r="G45" s="570">
        <f t="shared" si="4"/>
        <v>0</v>
      </c>
      <c r="H45" s="569">
        <f t="shared" si="7"/>
        <v>0</v>
      </c>
      <c r="I45" s="571"/>
    </row>
    <row r="46" spans="1:9" s="150" customFormat="1" ht="13.5" customHeight="1">
      <c r="A46" s="1015"/>
      <c r="B46" s="1015">
        <v>29</v>
      </c>
      <c r="C46" s="568">
        <f t="shared" si="5"/>
        <v>0</v>
      </c>
      <c r="D46" s="569">
        <f>4B!AC35</f>
        <v>0</v>
      </c>
      <c r="E46" s="568">
        <f t="shared" si="6"/>
        <v>0</v>
      </c>
      <c r="F46" s="106"/>
      <c r="G46" s="570">
        <f t="shared" si="4"/>
        <v>0</v>
      </c>
      <c r="H46" s="569">
        <f t="shared" si="7"/>
        <v>0</v>
      </c>
      <c r="I46" s="571"/>
    </row>
    <row r="47" spans="1:9" s="150" customFormat="1" ht="13.5" customHeight="1">
      <c r="A47" s="564">
        <v>3</v>
      </c>
      <c r="B47" s="1015">
        <v>30</v>
      </c>
      <c r="C47" s="568">
        <f t="shared" si="5"/>
        <v>0</v>
      </c>
      <c r="D47" s="569">
        <f>4B!AC36</f>
        <v>0</v>
      </c>
      <c r="E47" s="568">
        <f t="shared" si="6"/>
        <v>0</v>
      </c>
      <c r="F47" s="106"/>
      <c r="G47" s="570">
        <f t="shared" si="4"/>
        <v>0</v>
      </c>
      <c r="H47" s="569">
        <f t="shared" si="7"/>
        <v>0</v>
      </c>
      <c r="I47" s="571"/>
    </row>
    <row r="48" spans="1:9" s="150" customFormat="1" ht="13.5" customHeight="1">
      <c r="A48" s="564">
        <v>3</v>
      </c>
      <c r="B48" s="1015">
        <v>31</v>
      </c>
      <c r="C48" s="568">
        <f t="shared" si="5"/>
        <v>0</v>
      </c>
      <c r="D48" s="569">
        <f>4B!AC37</f>
        <v>0</v>
      </c>
      <c r="E48" s="568">
        <f t="shared" si="6"/>
        <v>0</v>
      </c>
      <c r="F48" s="106"/>
      <c r="G48" s="570">
        <f t="shared" si="4"/>
        <v>0</v>
      </c>
      <c r="H48" s="569">
        <f t="shared" si="7"/>
        <v>0</v>
      </c>
      <c r="I48" s="571"/>
    </row>
    <row r="49" spans="1:9" s="150" customFormat="1" ht="13.5" customHeight="1">
      <c r="A49" s="564">
        <v>3</v>
      </c>
      <c r="B49" s="1015">
        <v>32</v>
      </c>
      <c r="C49" s="568">
        <f t="shared" si="5"/>
        <v>0</v>
      </c>
      <c r="D49" s="569">
        <f>4B!AC38</f>
        <v>0</v>
      </c>
      <c r="E49" s="568">
        <f t="shared" si="6"/>
        <v>0</v>
      </c>
      <c r="F49" s="106"/>
      <c r="G49" s="570">
        <f t="shared" si="4"/>
        <v>0</v>
      </c>
      <c r="H49" s="569">
        <f t="shared" si="7"/>
        <v>0</v>
      </c>
      <c r="I49" s="571"/>
    </row>
    <row r="50" spans="1:9" s="150" customFormat="1" ht="13.5" customHeight="1">
      <c r="A50" s="564">
        <v>3</v>
      </c>
      <c r="B50" s="1015">
        <v>33</v>
      </c>
      <c r="C50" s="568">
        <f t="shared" si="5"/>
        <v>0</v>
      </c>
      <c r="D50" s="569">
        <f>4B!AC39</f>
        <v>0</v>
      </c>
      <c r="E50" s="568">
        <f t="shared" si="6"/>
        <v>0</v>
      </c>
      <c r="F50" s="106"/>
      <c r="G50" s="570">
        <f t="shared" si="4"/>
        <v>0</v>
      </c>
      <c r="H50" s="569">
        <f t="shared" si="7"/>
        <v>0</v>
      </c>
      <c r="I50" s="571"/>
    </row>
    <row r="51" spans="1:8" s="150" customFormat="1" ht="30.75" customHeight="1">
      <c r="A51" s="1158"/>
      <c r="B51" s="1159"/>
      <c r="C51" s="572">
        <f>E51+F51+H51</f>
        <v>0</v>
      </c>
      <c r="D51" s="573">
        <f>SUM(D18:D50)</f>
        <v>0</v>
      </c>
      <c r="E51" s="572">
        <f>E50</f>
        <v>0</v>
      </c>
      <c r="F51" s="573">
        <f>SUM(F18:F50)</f>
        <v>0</v>
      </c>
      <c r="G51" s="574"/>
      <c r="H51" s="573">
        <f>SUM(H18:H50)</f>
        <v>0</v>
      </c>
    </row>
    <row r="52" spans="1:9" s="150" customFormat="1" ht="27" customHeight="1">
      <c r="A52" s="1165" t="s">
        <v>132</v>
      </c>
      <c r="B52" s="1165"/>
      <c r="C52" s="575">
        <f>D51</f>
        <v>0</v>
      </c>
      <c r="D52" s="576"/>
      <c r="E52" s="577"/>
      <c r="G52" s="578"/>
      <c r="H52" s="579"/>
      <c r="I52" s="578"/>
    </row>
    <row r="53" spans="1:9" s="150" customFormat="1" ht="27" customHeight="1">
      <c r="A53" s="1165" t="s">
        <v>183</v>
      </c>
      <c r="B53" s="1165"/>
      <c r="C53" s="580">
        <f>F51+H51</f>
        <v>0</v>
      </c>
      <c r="D53" s="576"/>
      <c r="E53" s="577"/>
      <c r="F53" s="581"/>
      <c r="G53" s="578"/>
      <c r="H53" s="579"/>
      <c r="I53" s="578"/>
    </row>
    <row r="54" spans="1:9" s="150" customFormat="1" ht="36.75" customHeight="1">
      <c r="A54" s="1165" t="s">
        <v>288</v>
      </c>
      <c r="B54" s="1165"/>
      <c r="C54" s="580">
        <f>C52+C53</f>
        <v>0</v>
      </c>
      <c r="D54" s="576"/>
      <c r="E54" s="577"/>
      <c r="F54" s="581"/>
      <c r="G54" s="578"/>
      <c r="H54" s="579"/>
      <c r="I54" s="578"/>
    </row>
    <row r="55" spans="1:8" s="145" customFormat="1" ht="13.5" customHeight="1">
      <c r="A55" s="1164" t="s">
        <v>152</v>
      </c>
      <c r="B55" s="1164"/>
      <c r="C55" s="1164"/>
      <c r="D55" s="582">
        <f>DATOS!C13</f>
        <v>0</v>
      </c>
      <c r="E55" s="583"/>
      <c r="F55" s="584"/>
      <c r="G55" s="585"/>
      <c r="H55" s="586"/>
    </row>
    <row r="56" spans="1:8" s="150" customFormat="1" ht="13.5" customHeight="1">
      <c r="A56" s="587"/>
      <c r="B56" s="584"/>
      <c r="C56" s="584"/>
      <c r="D56" s="584"/>
      <c r="E56" s="584"/>
      <c r="F56" s="584"/>
      <c r="G56" s="588"/>
      <c r="H56" s="586"/>
    </row>
    <row r="57" spans="1:8" s="150" customFormat="1" ht="13.5" customHeight="1">
      <c r="A57" s="587"/>
      <c r="B57" s="584"/>
      <c r="C57" s="584"/>
      <c r="D57" s="584"/>
      <c r="E57" s="584"/>
      <c r="F57" s="584"/>
      <c r="G57" s="588"/>
      <c r="H57" s="586"/>
    </row>
    <row r="58" s="150" customFormat="1" ht="13.5" customHeight="1">
      <c r="G58" s="589"/>
    </row>
    <row r="59" s="150" customFormat="1" ht="13.5" customHeight="1">
      <c r="G59" s="589"/>
    </row>
    <row r="60" s="150" customFormat="1" ht="13.5" customHeight="1">
      <c r="G60" s="589"/>
    </row>
    <row r="61" s="150" customFormat="1" ht="13.5" customHeight="1">
      <c r="G61" s="589"/>
    </row>
    <row r="62" s="150" customFormat="1" ht="13.5" customHeight="1">
      <c r="G62" s="589"/>
    </row>
    <row r="63" s="150" customFormat="1" ht="13.5" customHeight="1">
      <c r="G63" s="589"/>
    </row>
    <row r="64" s="150" customFormat="1" ht="13.5" customHeight="1">
      <c r="G64" s="589"/>
    </row>
    <row r="65" s="150" customFormat="1" ht="13.5" customHeight="1">
      <c r="G65" s="589"/>
    </row>
    <row r="66" spans="1:8" s="150" customFormat="1" ht="13.5" customHeight="1">
      <c r="A66" s="145"/>
      <c r="B66" s="145"/>
      <c r="C66" s="145"/>
      <c r="D66" s="145"/>
      <c r="E66" s="145"/>
      <c r="F66" s="145"/>
      <c r="G66" s="590"/>
      <c r="H66" s="145"/>
    </row>
    <row r="67" s="150" customFormat="1" ht="13.5" customHeight="1">
      <c r="G67" s="589"/>
    </row>
    <row r="68" s="150" customFormat="1" ht="13.5" customHeight="1">
      <c r="G68" s="589"/>
    </row>
    <row r="69" s="150" customFormat="1" ht="13.5" customHeight="1">
      <c r="G69" s="589"/>
    </row>
    <row r="70" s="150" customFormat="1" ht="13.5" customHeight="1">
      <c r="G70" s="589"/>
    </row>
    <row r="71" s="150" customFormat="1" ht="13.5" customHeight="1">
      <c r="G71" s="589"/>
    </row>
    <row r="72" s="150" customFormat="1" ht="13.5" customHeight="1">
      <c r="G72" s="589"/>
    </row>
    <row r="73" s="150" customFormat="1" ht="13.5" customHeight="1">
      <c r="G73" s="589"/>
    </row>
    <row r="74" s="150" customFormat="1" ht="13.5" customHeight="1">
      <c r="G74" s="589"/>
    </row>
    <row r="75" s="150" customFormat="1" ht="13.5" customHeight="1">
      <c r="G75" s="589"/>
    </row>
    <row r="76" s="150" customFormat="1" ht="13.5" customHeight="1">
      <c r="G76" s="589"/>
    </row>
    <row r="77" s="150" customFormat="1" ht="12.75" customHeight="1">
      <c r="G77" s="589"/>
    </row>
    <row r="78" s="150" customFormat="1" ht="12.75" customHeight="1">
      <c r="G78" s="589"/>
    </row>
    <row r="79" s="150" customFormat="1" ht="12.75" customHeight="1">
      <c r="G79" s="589"/>
    </row>
    <row r="80" s="150" customFormat="1" ht="12.75" customHeight="1">
      <c r="G80" s="589"/>
    </row>
    <row r="81" s="150" customFormat="1" ht="12.75" customHeight="1">
      <c r="G81" s="589"/>
    </row>
    <row r="82" s="150" customFormat="1" ht="12.75" customHeight="1">
      <c r="G82" s="589"/>
    </row>
    <row r="83" s="150" customFormat="1" ht="12.75" customHeight="1">
      <c r="G83" s="589"/>
    </row>
    <row r="84" s="150" customFormat="1" ht="12.75" customHeight="1">
      <c r="G84" s="589"/>
    </row>
    <row r="85" s="150" customFormat="1" ht="12.75" customHeight="1">
      <c r="G85" s="589"/>
    </row>
    <row r="86" s="150" customFormat="1" ht="12.75" customHeight="1">
      <c r="G86" s="589"/>
    </row>
    <row r="87" s="150" customFormat="1" ht="12.75" customHeight="1">
      <c r="G87" s="589"/>
    </row>
    <row r="88" s="150" customFormat="1" ht="12.75" customHeight="1">
      <c r="G88" s="589"/>
    </row>
    <row r="89" s="150" customFormat="1" ht="12.75" customHeight="1">
      <c r="G89" s="589"/>
    </row>
    <row r="90" s="150" customFormat="1" ht="12.75" customHeight="1">
      <c r="G90" s="589"/>
    </row>
    <row r="91" s="150" customFormat="1" ht="12.75" customHeight="1">
      <c r="G91" s="589"/>
    </row>
    <row r="92" s="150" customFormat="1" ht="12.75" customHeight="1">
      <c r="G92" s="589"/>
    </row>
    <row r="93" s="150" customFormat="1" ht="12.75" customHeight="1">
      <c r="G93" s="589"/>
    </row>
    <row r="94" s="150" customFormat="1" ht="12.75" customHeight="1">
      <c r="G94" s="589"/>
    </row>
    <row r="95" s="150" customFormat="1" ht="12.75" customHeight="1">
      <c r="G95" s="589"/>
    </row>
    <row r="96" s="150" customFormat="1" ht="12.75" customHeight="1">
      <c r="G96" s="589"/>
    </row>
    <row r="97" s="150" customFormat="1" ht="12.75" customHeight="1">
      <c r="G97" s="589"/>
    </row>
    <row r="98" s="150" customFormat="1" ht="12.75" customHeight="1">
      <c r="G98" s="589"/>
    </row>
    <row r="99" s="150" customFormat="1" ht="12.75" customHeight="1">
      <c r="G99" s="589"/>
    </row>
    <row r="100" s="150" customFormat="1" ht="12.75" customHeight="1">
      <c r="G100" s="589"/>
    </row>
    <row r="101" s="150" customFormat="1" ht="12.75" customHeight="1">
      <c r="G101" s="589"/>
    </row>
    <row r="102" s="150" customFormat="1" ht="12.75" customHeight="1">
      <c r="G102" s="589"/>
    </row>
    <row r="103" s="150" customFormat="1" ht="12.75" customHeight="1">
      <c r="G103" s="589"/>
    </row>
    <row r="104" s="150" customFormat="1" ht="12.75" customHeight="1">
      <c r="G104" s="589"/>
    </row>
    <row r="105" s="150" customFormat="1" ht="12.75" customHeight="1">
      <c r="G105" s="589"/>
    </row>
    <row r="106" s="150" customFormat="1" ht="12.75" customHeight="1">
      <c r="G106" s="589"/>
    </row>
    <row r="107" s="150" customFormat="1" ht="12.75" customHeight="1">
      <c r="G107" s="589"/>
    </row>
    <row r="108" s="150" customFormat="1" ht="12.75" customHeight="1">
      <c r="G108" s="589"/>
    </row>
    <row r="109" s="150" customFormat="1" ht="12.75" customHeight="1">
      <c r="G109" s="589"/>
    </row>
    <row r="110" s="150" customFormat="1" ht="12.75" customHeight="1">
      <c r="G110" s="589"/>
    </row>
    <row r="111" s="150" customFormat="1" ht="12.75" customHeight="1">
      <c r="G111" s="589"/>
    </row>
    <row r="112" s="150" customFormat="1" ht="12.75" customHeight="1">
      <c r="G112" s="589"/>
    </row>
    <row r="113" s="150" customFormat="1" ht="12.75" customHeight="1">
      <c r="G113" s="589"/>
    </row>
    <row r="114" s="150" customFormat="1" ht="12.75" customHeight="1">
      <c r="G114" s="589"/>
    </row>
    <row r="115" s="150" customFormat="1" ht="12.75" customHeight="1">
      <c r="G115" s="589"/>
    </row>
    <row r="116" s="150" customFormat="1" ht="12.75" customHeight="1">
      <c r="G116" s="589"/>
    </row>
    <row r="117" s="150" customFormat="1" ht="12.75" customHeight="1">
      <c r="G117" s="589"/>
    </row>
    <row r="118" s="150" customFormat="1" ht="12.75" customHeight="1">
      <c r="G118" s="589"/>
    </row>
    <row r="119" s="150" customFormat="1" ht="12.75" customHeight="1">
      <c r="G119" s="589"/>
    </row>
    <row r="120" s="150" customFormat="1" ht="12.75" customHeight="1">
      <c r="G120" s="589"/>
    </row>
    <row r="121" s="150" customFormat="1" ht="12.75" customHeight="1">
      <c r="G121" s="589"/>
    </row>
    <row r="122" s="150" customFormat="1" ht="12.75" customHeight="1">
      <c r="G122" s="589"/>
    </row>
    <row r="123" s="150" customFormat="1" ht="12.75" customHeight="1">
      <c r="G123" s="589"/>
    </row>
    <row r="124" s="150" customFormat="1" ht="12.75" customHeight="1">
      <c r="G124" s="589"/>
    </row>
    <row r="125" s="150" customFormat="1" ht="12.75" customHeight="1">
      <c r="G125" s="589"/>
    </row>
    <row r="126" s="150" customFormat="1" ht="12.75" customHeight="1">
      <c r="G126" s="589"/>
    </row>
    <row r="127" s="150" customFormat="1" ht="12.75" customHeight="1">
      <c r="G127" s="589"/>
    </row>
    <row r="128" s="150" customFormat="1" ht="12.75" customHeight="1">
      <c r="G128" s="589"/>
    </row>
    <row r="129" s="150" customFormat="1" ht="12.75" customHeight="1">
      <c r="G129" s="589"/>
    </row>
    <row r="130" s="150" customFormat="1" ht="12.75" customHeight="1">
      <c r="G130" s="589"/>
    </row>
    <row r="131" s="150" customFormat="1" ht="12.75" customHeight="1">
      <c r="G131" s="589"/>
    </row>
    <row r="132" s="150" customFormat="1" ht="12.75" customHeight="1">
      <c r="G132" s="589"/>
    </row>
    <row r="133" s="150" customFormat="1" ht="12.75" customHeight="1">
      <c r="G133" s="589"/>
    </row>
    <row r="134" s="150" customFormat="1" ht="12.75" customHeight="1">
      <c r="G134" s="589"/>
    </row>
    <row r="135" s="150" customFormat="1" ht="12.75" customHeight="1">
      <c r="G135" s="589"/>
    </row>
    <row r="136" s="150" customFormat="1" ht="12.75" customHeight="1">
      <c r="G136" s="589"/>
    </row>
    <row r="137" s="150" customFormat="1" ht="12.75" customHeight="1">
      <c r="G137" s="589"/>
    </row>
    <row r="138" s="150" customFormat="1" ht="12.75" customHeight="1">
      <c r="G138" s="589"/>
    </row>
    <row r="139" s="150" customFormat="1" ht="12.75" customHeight="1">
      <c r="G139" s="589"/>
    </row>
    <row r="140" s="150" customFormat="1" ht="12.75" customHeight="1">
      <c r="G140" s="589"/>
    </row>
    <row r="141" s="150" customFormat="1" ht="12.75" customHeight="1">
      <c r="G141" s="589"/>
    </row>
    <row r="142" s="150" customFormat="1" ht="12.75" customHeight="1">
      <c r="G142" s="589"/>
    </row>
    <row r="143" s="150" customFormat="1" ht="12.75" customHeight="1">
      <c r="G143" s="589"/>
    </row>
    <row r="144" s="150" customFormat="1" ht="12.75" customHeight="1">
      <c r="G144" s="589"/>
    </row>
    <row r="145" s="150" customFormat="1" ht="12.75" customHeight="1">
      <c r="G145" s="589"/>
    </row>
    <row r="146" s="150" customFormat="1" ht="12.75" customHeight="1">
      <c r="G146" s="589"/>
    </row>
    <row r="147" s="150" customFormat="1" ht="12.75" customHeight="1">
      <c r="G147" s="589"/>
    </row>
    <row r="148" s="150" customFormat="1" ht="12.75" customHeight="1">
      <c r="G148" s="589"/>
    </row>
    <row r="149" s="150" customFormat="1" ht="12.75" customHeight="1">
      <c r="G149" s="589"/>
    </row>
    <row r="150" s="150" customFormat="1" ht="12.75" customHeight="1">
      <c r="G150" s="589"/>
    </row>
    <row r="151" s="150" customFormat="1" ht="12.75" customHeight="1">
      <c r="G151" s="589"/>
    </row>
    <row r="152" s="150" customFormat="1" ht="12.75" customHeight="1">
      <c r="G152" s="589"/>
    </row>
    <row r="153" s="150" customFormat="1" ht="12.75" customHeight="1">
      <c r="G153" s="589"/>
    </row>
    <row r="154" s="150" customFormat="1" ht="12.75" customHeight="1">
      <c r="G154" s="589"/>
    </row>
    <row r="155" s="150" customFormat="1" ht="12.75" customHeight="1">
      <c r="G155" s="589"/>
    </row>
    <row r="156" s="150" customFormat="1" ht="12.75" customHeight="1">
      <c r="G156" s="589"/>
    </row>
    <row r="157" s="150" customFormat="1" ht="12.75" customHeight="1">
      <c r="G157" s="589"/>
    </row>
    <row r="158" s="150" customFormat="1" ht="12.75" customHeight="1">
      <c r="G158" s="589"/>
    </row>
    <row r="159" s="150" customFormat="1" ht="12.75" customHeight="1">
      <c r="G159" s="589"/>
    </row>
    <row r="160" s="150" customFormat="1" ht="12.75" customHeight="1">
      <c r="G160" s="589"/>
    </row>
    <row r="161" s="150" customFormat="1" ht="12.75" customHeight="1">
      <c r="G161" s="589"/>
    </row>
    <row r="162" s="150" customFormat="1" ht="12.75" customHeight="1">
      <c r="G162" s="589"/>
    </row>
    <row r="163" s="150" customFormat="1" ht="12.75" customHeight="1">
      <c r="G163" s="589"/>
    </row>
    <row r="164" s="150" customFormat="1" ht="12.75" customHeight="1">
      <c r="G164" s="589"/>
    </row>
    <row r="165" s="150" customFormat="1" ht="12.75" customHeight="1">
      <c r="G165" s="589"/>
    </row>
    <row r="166" s="150" customFormat="1" ht="12.75" customHeight="1">
      <c r="G166" s="589"/>
    </row>
    <row r="167" s="150" customFormat="1" ht="12.75" customHeight="1">
      <c r="G167" s="589"/>
    </row>
    <row r="168" s="150" customFormat="1" ht="12.75" customHeight="1">
      <c r="G168" s="589"/>
    </row>
    <row r="169" s="150" customFormat="1" ht="12.75" customHeight="1">
      <c r="G169" s="589"/>
    </row>
    <row r="170" s="150" customFormat="1" ht="12.75" customHeight="1">
      <c r="G170" s="589"/>
    </row>
    <row r="171" s="150" customFormat="1" ht="12.75" customHeight="1">
      <c r="G171" s="589"/>
    </row>
    <row r="172" s="150" customFormat="1" ht="12.75" customHeight="1">
      <c r="G172" s="589"/>
    </row>
    <row r="173" s="150" customFormat="1" ht="12.75" customHeight="1">
      <c r="G173" s="589"/>
    </row>
    <row r="174" s="150" customFormat="1" ht="12.75" customHeight="1">
      <c r="G174" s="589"/>
    </row>
    <row r="175" s="150" customFormat="1" ht="12.75" customHeight="1">
      <c r="G175" s="589"/>
    </row>
    <row r="176" s="150" customFormat="1" ht="12.75" customHeight="1">
      <c r="G176" s="589"/>
    </row>
    <row r="177" s="150" customFormat="1" ht="12.75" customHeight="1">
      <c r="G177" s="589"/>
    </row>
    <row r="178" s="150" customFormat="1" ht="12.75" customHeight="1">
      <c r="G178" s="589"/>
    </row>
    <row r="179" s="150" customFormat="1" ht="12.75" customHeight="1">
      <c r="G179" s="589"/>
    </row>
    <row r="180" s="150" customFormat="1" ht="12.75" customHeight="1">
      <c r="G180" s="589"/>
    </row>
    <row r="181" s="150" customFormat="1" ht="12.75" customHeight="1">
      <c r="G181" s="589"/>
    </row>
    <row r="182" s="150" customFormat="1" ht="12.75" customHeight="1">
      <c r="G182" s="589"/>
    </row>
    <row r="183" s="150" customFormat="1" ht="12.75" customHeight="1">
      <c r="G183" s="589"/>
    </row>
    <row r="184" s="150" customFormat="1" ht="12.75" customHeight="1">
      <c r="G184" s="589"/>
    </row>
    <row r="185" s="150" customFormat="1" ht="12.75" customHeight="1">
      <c r="G185" s="589"/>
    </row>
    <row r="186" s="150" customFormat="1" ht="12.75" customHeight="1">
      <c r="G186" s="589"/>
    </row>
    <row r="187" s="150" customFormat="1" ht="12.75" customHeight="1">
      <c r="G187" s="589"/>
    </row>
    <row r="188" s="150" customFormat="1" ht="12.75" customHeight="1">
      <c r="G188" s="589"/>
    </row>
    <row r="189" s="150" customFormat="1" ht="12.75" customHeight="1">
      <c r="G189" s="589"/>
    </row>
    <row r="190" s="150" customFormat="1" ht="12.75" customHeight="1">
      <c r="G190" s="589"/>
    </row>
    <row r="191" s="150" customFormat="1" ht="12.75" customHeight="1">
      <c r="G191" s="589"/>
    </row>
    <row r="192" s="150" customFormat="1" ht="12.75" customHeight="1">
      <c r="G192" s="589"/>
    </row>
    <row r="193" s="150" customFormat="1" ht="12.75" customHeight="1">
      <c r="G193" s="589"/>
    </row>
    <row r="194" s="150" customFormat="1" ht="12.75" customHeight="1">
      <c r="G194" s="589"/>
    </row>
    <row r="195" s="150" customFormat="1" ht="12.75" customHeight="1">
      <c r="G195" s="589"/>
    </row>
    <row r="196" s="150" customFormat="1" ht="12.75" customHeight="1">
      <c r="G196" s="589"/>
    </row>
    <row r="197" s="150" customFormat="1" ht="12.75" customHeight="1">
      <c r="G197" s="589"/>
    </row>
    <row r="198" s="150" customFormat="1" ht="12.75" customHeight="1">
      <c r="G198" s="589"/>
    </row>
    <row r="199" s="150" customFormat="1" ht="12.75" customHeight="1">
      <c r="G199" s="589"/>
    </row>
    <row r="200" s="150" customFormat="1" ht="12.75" customHeight="1">
      <c r="G200" s="589"/>
    </row>
    <row r="201" s="150" customFormat="1" ht="12.75" customHeight="1">
      <c r="G201" s="589"/>
    </row>
    <row r="202" s="150" customFormat="1" ht="12.75" customHeight="1">
      <c r="G202" s="589"/>
    </row>
    <row r="203" s="150" customFormat="1" ht="12.75" customHeight="1">
      <c r="G203" s="589"/>
    </row>
    <row r="204" s="150" customFormat="1" ht="12.75" customHeight="1">
      <c r="G204" s="589"/>
    </row>
    <row r="205" s="150" customFormat="1" ht="12.75" customHeight="1">
      <c r="G205" s="589"/>
    </row>
    <row r="206" s="150" customFormat="1" ht="12.75" customHeight="1">
      <c r="G206" s="589"/>
    </row>
    <row r="207" s="150" customFormat="1" ht="12.75" customHeight="1">
      <c r="G207" s="589"/>
    </row>
    <row r="208" s="150" customFormat="1" ht="12.75" customHeight="1">
      <c r="G208" s="589"/>
    </row>
    <row r="209" s="150" customFormat="1" ht="12.75" customHeight="1">
      <c r="G209" s="589"/>
    </row>
    <row r="210" s="150" customFormat="1" ht="12.75" customHeight="1">
      <c r="G210" s="589"/>
    </row>
    <row r="211" s="150" customFormat="1" ht="12.75" customHeight="1">
      <c r="G211" s="589"/>
    </row>
    <row r="212" s="150" customFormat="1" ht="12.75" customHeight="1">
      <c r="G212" s="589"/>
    </row>
    <row r="213" s="150" customFormat="1" ht="12.75" customHeight="1">
      <c r="G213" s="589"/>
    </row>
    <row r="214" s="150" customFormat="1" ht="12.75" customHeight="1">
      <c r="G214" s="589"/>
    </row>
    <row r="215" s="150" customFormat="1" ht="12.75" customHeight="1">
      <c r="G215" s="589"/>
    </row>
    <row r="216" s="150" customFormat="1" ht="12.75" customHeight="1">
      <c r="G216" s="589"/>
    </row>
    <row r="217" s="150" customFormat="1" ht="12.75" customHeight="1">
      <c r="G217" s="589"/>
    </row>
    <row r="218" s="150" customFormat="1" ht="12.75" customHeight="1">
      <c r="G218" s="589"/>
    </row>
    <row r="219" s="150" customFormat="1" ht="12.75" customHeight="1">
      <c r="G219" s="589"/>
    </row>
    <row r="220" s="150" customFormat="1" ht="12.75" customHeight="1">
      <c r="G220" s="589"/>
    </row>
    <row r="221" s="150" customFormat="1" ht="12.75" customHeight="1">
      <c r="G221" s="589"/>
    </row>
    <row r="222" s="150" customFormat="1" ht="12.75" customHeight="1">
      <c r="G222" s="589"/>
    </row>
    <row r="223" s="150" customFormat="1" ht="12.75" customHeight="1">
      <c r="G223" s="589"/>
    </row>
    <row r="224" s="150" customFormat="1" ht="12.75" customHeight="1">
      <c r="G224" s="589"/>
    </row>
    <row r="225" s="150" customFormat="1" ht="12.75" customHeight="1">
      <c r="G225" s="589"/>
    </row>
    <row r="226" s="150" customFormat="1" ht="12.75" customHeight="1">
      <c r="G226" s="589"/>
    </row>
    <row r="227" s="150" customFormat="1" ht="12.75" customHeight="1">
      <c r="G227" s="589"/>
    </row>
    <row r="228" s="150" customFormat="1" ht="12.75" customHeight="1">
      <c r="G228" s="589"/>
    </row>
    <row r="229" s="150" customFormat="1" ht="12.75" customHeight="1">
      <c r="G229" s="589"/>
    </row>
    <row r="230" s="150" customFormat="1" ht="12.75" customHeight="1">
      <c r="G230" s="589"/>
    </row>
    <row r="231" s="150" customFormat="1" ht="12.75" customHeight="1">
      <c r="G231" s="589"/>
    </row>
    <row r="232" s="150" customFormat="1" ht="12.75" customHeight="1">
      <c r="G232" s="589"/>
    </row>
    <row r="233" s="150" customFormat="1" ht="12.75" customHeight="1">
      <c r="G233" s="589"/>
    </row>
    <row r="234" s="150" customFormat="1" ht="12.75" customHeight="1">
      <c r="G234" s="589"/>
    </row>
    <row r="235" s="150" customFormat="1" ht="12.75" customHeight="1">
      <c r="G235" s="589"/>
    </row>
    <row r="236" s="150" customFormat="1" ht="12.75" customHeight="1">
      <c r="G236" s="589"/>
    </row>
    <row r="237" s="150" customFormat="1" ht="12.75" customHeight="1">
      <c r="G237" s="589"/>
    </row>
    <row r="238" s="150" customFormat="1" ht="12.75" customHeight="1">
      <c r="G238" s="589"/>
    </row>
    <row r="239" s="150" customFormat="1" ht="12.75" customHeight="1">
      <c r="G239" s="589"/>
    </row>
    <row r="240" s="150" customFormat="1" ht="12.75" customHeight="1">
      <c r="G240" s="589"/>
    </row>
    <row r="241" s="150" customFormat="1" ht="12.75" customHeight="1">
      <c r="G241" s="589"/>
    </row>
    <row r="242" s="150" customFormat="1" ht="12.75" customHeight="1">
      <c r="G242" s="589"/>
    </row>
    <row r="243" s="150" customFormat="1" ht="12.75" customHeight="1">
      <c r="G243" s="589"/>
    </row>
    <row r="244" s="150" customFormat="1" ht="12.75" customHeight="1">
      <c r="G244" s="589"/>
    </row>
    <row r="245" s="150" customFormat="1" ht="12.75" customHeight="1">
      <c r="G245" s="589"/>
    </row>
    <row r="246" s="150" customFormat="1" ht="12.75" customHeight="1">
      <c r="G246" s="589"/>
    </row>
    <row r="247" s="150" customFormat="1" ht="12.75" customHeight="1">
      <c r="G247" s="589"/>
    </row>
    <row r="248" s="150" customFormat="1" ht="12.75" customHeight="1">
      <c r="G248" s="589"/>
    </row>
    <row r="249" s="150" customFormat="1" ht="12.75" customHeight="1">
      <c r="G249" s="589"/>
    </row>
    <row r="250" s="150" customFormat="1" ht="12.75" customHeight="1">
      <c r="G250" s="589"/>
    </row>
    <row r="251" s="150" customFormat="1" ht="12.75" customHeight="1">
      <c r="G251" s="589"/>
    </row>
    <row r="252" s="150" customFormat="1" ht="12.75" customHeight="1">
      <c r="G252" s="589"/>
    </row>
    <row r="253" s="150" customFormat="1" ht="12.75" customHeight="1">
      <c r="G253" s="589"/>
    </row>
    <row r="254" s="150" customFormat="1" ht="12.75" customHeight="1">
      <c r="G254" s="589"/>
    </row>
    <row r="255" s="150" customFormat="1" ht="12.75" customHeight="1">
      <c r="G255" s="589"/>
    </row>
    <row r="256" s="150" customFormat="1" ht="12.75" customHeight="1">
      <c r="G256" s="589"/>
    </row>
    <row r="257" s="150" customFormat="1" ht="12.75" customHeight="1">
      <c r="G257" s="589"/>
    </row>
    <row r="258" s="150" customFormat="1" ht="12.75" customHeight="1">
      <c r="G258" s="589"/>
    </row>
    <row r="259" s="150" customFormat="1" ht="12.75" customHeight="1">
      <c r="G259" s="589"/>
    </row>
    <row r="260" s="150" customFormat="1" ht="12.75" customHeight="1">
      <c r="G260" s="589"/>
    </row>
    <row r="261" s="150" customFormat="1" ht="12.75" customHeight="1">
      <c r="G261" s="589"/>
    </row>
    <row r="262" s="150" customFormat="1" ht="12.75" customHeight="1">
      <c r="G262" s="589"/>
    </row>
    <row r="263" s="150" customFormat="1" ht="12.75" customHeight="1">
      <c r="G263" s="589"/>
    </row>
    <row r="264" s="150" customFormat="1" ht="12.75" customHeight="1">
      <c r="G264" s="589"/>
    </row>
    <row r="265" s="150" customFormat="1" ht="12.75" customHeight="1">
      <c r="G265" s="589"/>
    </row>
    <row r="266" s="150" customFormat="1" ht="12.75" customHeight="1">
      <c r="G266" s="589"/>
    </row>
    <row r="267" s="150" customFormat="1" ht="12.75" customHeight="1">
      <c r="G267" s="589"/>
    </row>
    <row r="268" s="150" customFormat="1" ht="12.75" customHeight="1">
      <c r="G268" s="589"/>
    </row>
    <row r="269" s="150" customFormat="1" ht="12.75" customHeight="1">
      <c r="G269" s="589"/>
    </row>
    <row r="270" s="150" customFormat="1" ht="12.75" customHeight="1">
      <c r="G270" s="589"/>
    </row>
    <row r="271" s="150" customFormat="1" ht="12.75" customHeight="1">
      <c r="G271" s="589"/>
    </row>
    <row r="272" s="150" customFormat="1" ht="12.75" customHeight="1">
      <c r="G272" s="589"/>
    </row>
    <row r="273" s="150" customFormat="1" ht="12.75" customHeight="1">
      <c r="G273" s="589"/>
    </row>
    <row r="274" s="150" customFormat="1" ht="12.75" customHeight="1">
      <c r="G274" s="589"/>
    </row>
    <row r="275" s="150" customFormat="1" ht="12.75" customHeight="1">
      <c r="G275" s="589"/>
    </row>
    <row r="276" s="150" customFormat="1" ht="12.75" customHeight="1">
      <c r="G276" s="589"/>
    </row>
    <row r="277" s="150" customFormat="1" ht="12.75" customHeight="1">
      <c r="G277" s="589"/>
    </row>
    <row r="278" s="150" customFormat="1" ht="12.75" customHeight="1">
      <c r="G278" s="589"/>
    </row>
    <row r="279" s="150" customFormat="1" ht="12.75" customHeight="1">
      <c r="G279" s="589"/>
    </row>
    <row r="280" s="150" customFormat="1" ht="12.75" customHeight="1">
      <c r="G280" s="589"/>
    </row>
  </sheetData>
  <sheetProtection password="ECC8" sheet="1" objects="1" scenarios="1" selectLockedCells="1"/>
  <mergeCells count="18">
    <mergeCell ref="A55:C55"/>
    <mergeCell ref="A53:B53"/>
    <mergeCell ref="A2:H2"/>
    <mergeCell ref="A3:H3"/>
    <mergeCell ref="A5:D5"/>
    <mergeCell ref="A12:H12"/>
    <mergeCell ref="A6:D6"/>
    <mergeCell ref="A7:D7"/>
    <mergeCell ref="A52:B52"/>
    <mergeCell ref="A54:B54"/>
    <mergeCell ref="A10:H10"/>
    <mergeCell ref="A11:H11"/>
    <mergeCell ref="A8:D8"/>
    <mergeCell ref="A51:B51"/>
    <mergeCell ref="E13:F13"/>
    <mergeCell ref="A13:B13"/>
    <mergeCell ref="A15:B16"/>
    <mergeCell ref="C15:H16"/>
  </mergeCells>
  <conditionalFormatting sqref="C13">
    <cfRule type="cellIs" priority="1" dxfId="0" operator="lessThan" stopIfTrue="1">
      <formula>0.06</formula>
    </cfRule>
  </conditionalFormatting>
  <printOptions horizontalCentered="1" verticalCentered="1"/>
  <pageMargins left="0.5905511811023623" right="0.5905511811023623" top="0.984251968503937" bottom="0.7874015748031497" header="0.5118110236220472" footer="0.5118110236220472"/>
  <pageSetup horizontalDpi="300" verticalDpi="300" orientation="portrait" scale="70"/>
  <headerFooter alignWithMargins="0">
    <oddHeader>&amp;R&amp;"Arial,Negrita"&amp;11Formatos Financieros</oddHeader>
    <oddFooter>&amp;R&amp;P de&amp;N</oddFooter>
  </headerFooter>
  <rowBreaks count="2" manualBreakCount="2">
    <brk id="62" max="255" man="1"/>
    <brk id="80" max="255" man="1"/>
  </rowBreaks>
  <ignoredErrors>
    <ignoredError sqref="E5:G8" unlockedFormula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62"/>
  <sheetViews>
    <sheetView zoomScale="90" zoomScaleNormal="90" zoomScaleSheetLayoutView="90" zoomScalePageLayoutView="0" workbookViewId="0" topLeftCell="A19">
      <selection activeCell="E25" sqref="E25"/>
    </sheetView>
  </sheetViews>
  <sheetFormatPr defaultColWidth="11.57421875" defaultRowHeight="12.75"/>
  <cols>
    <col min="1" max="1" width="20.00390625" style="87" customWidth="1"/>
    <col min="2" max="2" width="14.421875" style="87" customWidth="1"/>
    <col min="3" max="3" width="17.8515625" style="87" customWidth="1"/>
    <col min="4" max="4" width="15.7109375" style="87" customWidth="1"/>
    <col min="5" max="5" width="18.28125" style="87" customWidth="1"/>
    <col min="6" max="6" width="13.7109375" style="87" customWidth="1"/>
    <col min="7" max="7" width="18.7109375" style="87" customWidth="1"/>
    <col min="8" max="8" width="17.7109375" style="87" customWidth="1"/>
    <col min="9" max="16384" width="11.421875" style="87" customWidth="1"/>
  </cols>
  <sheetData>
    <row r="1" s="63" customFormat="1" ht="12">
      <c r="L1" s="64"/>
    </row>
    <row r="2" spans="1:12" ht="16.5">
      <c r="A2" s="1021" t="s">
        <v>12</v>
      </c>
      <c r="B2" s="1021"/>
      <c r="C2" s="1021"/>
      <c r="D2" s="1021"/>
      <c r="E2" s="1021"/>
      <c r="F2" s="1021"/>
      <c r="G2" s="1021"/>
      <c r="H2" s="1021"/>
      <c r="I2" s="82"/>
      <c r="L2" s="88"/>
    </row>
    <row r="3" spans="1:12" ht="16.5">
      <c r="A3" s="1021" t="s">
        <v>331</v>
      </c>
      <c r="B3" s="1021"/>
      <c r="C3" s="1021"/>
      <c r="D3" s="1021"/>
      <c r="E3" s="1021"/>
      <c r="F3" s="1021"/>
      <c r="G3" s="1021"/>
      <c r="H3" s="1021"/>
      <c r="I3" s="82"/>
      <c r="L3" s="88"/>
    </row>
    <row r="4" spans="1:12" s="467" customFormat="1" ht="24" customHeight="1">
      <c r="A4" s="137"/>
      <c r="B4" s="137"/>
      <c r="C4" s="137"/>
      <c r="D4" s="137"/>
      <c r="E4" s="137"/>
      <c r="F4" s="137"/>
      <c r="G4" s="556"/>
      <c r="L4" s="468"/>
    </row>
    <row r="5" spans="1:12" ht="13.5" customHeight="1">
      <c r="A5" s="1058" t="s">
        <v>337</v>
      </c>
      <c r="B5" s="1058"/>
      <c r="C5" s="1058"/>
      <c r="D5" s="1058"/>
      <c r="E5" s="1059">
        <f>DATOS!C5</f>
        <v>0</v>
      </c>
      <c r="F5" s="1059"/>
      <c r="G5" s="1059"/>
      <c r="L5" s="88"/>
    </row>
    <row r="6" spans="1:12" ht="13.5" customHeight="1">
      <c r="A6" s="1058" t="s">
        <v>336</v>
      </c>
      <c r="B6" s="1058"/>
      <c r="C6" s="1058"/>
      <c r="D6" s="1058"/>
      <c r="E6" s="1059">
        <f>DATOS!C6</f>
        <v>0</v>
      </c>
      <c r="F6" s="1059"/>
      <c r="G6" s="1059"/>
      <c r="L6" s="88"/>
    </row>
    <row r="7" spans="1:12" ht="13.5" customHeight="1">
      <c r="A7" s="1058" t="s">
        <v>335</v>
      </c>
      <c r="B7" s="1058"/>
      <c r="C7" s="1058"/>
      <c r="D7" s="1058"/>
      <c r="E7" s="1140">
        <f>DATOS!C7</f>
        <v>0</v>
      </c>
      <c r="F7" s="1140"/>
      <c r="G7" s="1140"/>
      <c r="L7" s="88"/>
    </row>
    <row r="8" spans="1:12" ht="13.5" customHeight="1">
      <c r="A8" s="1058" t="s">
        <v>205</v>
      </c>
      <c r="B8" s="1058"/>
      <c r="C8" s="1058"/>
      <c r="D8" s="1058"/>
      <c r="E8" s="1059">
        <f>DATOS!C8</f>
        <v>0</v>
      </c>
      <c r="F8" s="1059"/>
      <c r="G8" s="1059"/>
      <c r="L8" s="88"/>
    </row>
    <row r="9" spans="1:12" ht="24" customHeight="1">
      <c r="A9" s="89"/>
      <c r="B9" s="89"/>
      <c r="C9" s="89"/>
      <c r="D9" s="89"/>
      <c r="E9" s="47"/>
      <c r="F9" s="47"/>
      <c r="G9" s="47"/>
      <c r="L9" s="88"/>
    </row>
    <row r="10" spans="1:8" s="467" customFormat="1" ht="16.5">
      <c r="A10" s="1157" t="s">
        <v>373</v>
      </c>
      <c r="B10" s="1157"/>
      <c r="C10" s="1157"/>
      <c r="D10" s="1157"/>
      <c r="E10" s="1157"/>
      <c r="F10" s="1157"/>
      <c r="G10" s="1157"/>
      <c r="H10" s="1157"/>
    </row>
    <row r="11" spans="1:8" s="467" customFormat="1" ht="15.75" customHeight="1">
      <c r="A11" s="1156" t="s">
        <v>227</v>
      </c>
      <c r="B11" s="1156"/>
      <c r="C11" s="1156"/>
      <c r="D11" s="1156"/>
      <c r="E11" s="1156"/>
      <c r="F11" s="1156"/>
      <c r="G11" s="1156"/>
      <c r="H11" s="1156"/>
    </row>
    <row r="12" spans="1:8" s="467" customFormat="1" ht="15.75" customHeight="1">
      <c r="A12" s="539"/>
      <c r="B12" s="539"/>
      <c r="C12" s="539"/>
      <c r="D12" s="539"/>
      <c r="E12" s="539"/>
      <c r="F12" s="539"/>
      <c r="G12" s="539"/>
      <c r="H12" s="539"/>
    </row>
    <row r="13" spans="1:8" ht="41.25" customHeight="1">
      <c r="A13" s="1173" t="s">
        <v>374</v>
      </c>
      <c r="B13" s="1173"/>
      <c r="C13" s="591">
        <f>DATOS!C32</f>
        <v>0</v>
      </c>
      <c r="D13" s="592"/>
      <c r="E13" s="1168" t="s">
        <v>375</v>
      </c>
      <c r="F13" s="1169"/>
      <c r="G13" s="1170"/>
      <c r="H13" s="90">
        <f>((1+C13)^(1/12))-1</f>
        <v>0</v>
      </c>
    </row>
    <row r="14" spans="1:8" ht="13.5" customHeight="1">
      <c r="A14" s="1172"/>
      <c r="B14" s="1172"/>
      <c r="C14" s="1172"/>
      <c r="D14" s="1172"/>
      <c r="E14" s="1172"/>
      <c r="F14" s="1172"/>
      <c r="G14" s="1172"/>
      <c r="H14" s="1172"/>
    </row>
    <row r="15" spans="1:8" ht="12">
      <c r="A15" s="593"/>
      <c r="B15" s="594"/>
      <c r="C15" s="594"/>
      <c r="D15" s="594"/>
      <c r="E15" s="594"/>
      <c r="F15" s="595"/>
      <c r="G15" s="595"/>
      <c r="H15" s="595"/>
    </row>
    <row r="16" spans="1:8" ht="12">
      <c r="A16" s="1161" t="s">
        <v>99</v>
      </c>
      <c r="B16" s="1161"/>
      <c r="C16" s="1174" t="s">
        <v>133</v>
      </c>
      <c r="D16" s="1174"/>
      <c r="E16" s="1174"/>
      <c r="F16" s="1174"/>
      <c r="G16" s="1174"/>
      <c r="H16" s="1174"/>
    </row>
    <row r="17" spans="1:8" ht="19.5" customHeight="1">
      <c r="A17" s="1161"/>
      <c r="B17" s="1161"/>
      <c r="C17" s="1174"/>
      <c r="D17" s="1174"/>
      <c r="E17" s="1174"/>
      <c r="F17" s="1174"/>
      <c r="G17" s="1174"/>
      <c r="H17" s="1174"/>
    </row>
    <row r="18" spans="1:8" ht="81.75" customHeight="1">
      <c r="A18" s="564" t="s">
        <v>100</v>
      </c>
      <c r="B18" s="564" t="s">
        <v>75</v>
      </c>
      <c r="C18" s="566" t="s">
        <v>319</v>
      </c>
      <c r="D18" s="566" t="s">
        <v>320</v>
      </c>
      <c r="E18" s="566" t="s">
        <v>321</v>
      </c>
      <c r="F18" s="566" t="s">
        <v>415</v>
      </c>
      <c r="G18" s="566" t="s">
        <v>292</v>
      </c>
      <c r="H18" s="566" t="s">
        <v>104</v>
      </c>
    </row>
    <row r="19" spans="1:8" ht="17.25" customHeight="1">
      <c r="A19" s="596">
        <v>1</v>
      </c>
      <c r="B19" s="597">
        <v>1</v>
      </c>
      <c r="C19" s="598">
        <f>D19</f>
        <v>0</v>
      </c>
      <c r="D19" s="599">
        <f>4C!D33</f>
        <v>0</v>
      </c>
      <c r="E19" s="598">
        <f>D19</f>
        <v>0</v>
      </c>
      <c r="F19" s="600">
        <f>((1+C13)^(1/12))-1</f>
        <v>0</v>
      </c>
      <c r="G19" s="601">
        <f aca="true" t="shared" si="0" ref="G19:G44">E19*F19</f>
        <v>0</v>
      </c>
      <c r="H19" s="602">
        <f>G19</f>
        <v>0</v>
      </c>
    </row>
    <row r="20" spans="1:8" ht="17.25" customHeight="1">
      <c r="A20" s="596">
        <v>1</v>
      </c>
      <c r="B20" s="597">
        <v>2</v>
      </c>
      <c r="C20" s="598">
        <f>C19+D20</f>
        <v>0</v>
      </c>
      <c r="D20" s="599">
        <f>4C!E33</f>
        <v>0</v>
      </c>
      <c r="E20" s="598">
        <f>C20+G19</f>
        <v>0</v>
      </c>
      <c r="F20" s="600">
        <f>F19</f>
        <v>0</v>
      </c>
      <c r="G20" s="601">
        <f t="shared" si="0"/>
        <v>0</v>
      </c>
      <c r="H20" s="602">
        <f>G20+H19</f>
        <v>0</v>
      </c>
    </row>
    <row r="21" spans="1:8" ht="17.25" customHeight="1">
      <c r="A21" s="596">
        <v>1</v>
      </c>
      <c r="B21" s="597">
        <v>3</v>
      </c>
      <c r="C21" s="598">
        <f aca="true" t="shared" si="1" ref="C21:C44">C20+D21</f>
        <v>0</v>
      </c>
      <c r="D21" s="599">
        <f>4C!F33</f>
        <v>0</v>
      </c>
      <c r="E21" s="598">
        <f>C21+H20</f>
        <v>0</v>
      </c>
      <c r="F21" s="600">
        <f aca="true" t="shared" si="2" ref="F21:F51">F20</f>
        <v>0</v>
      </c>
      <c r="G21" s="601">
        <f t="shared" si="0"/>
        <v>0</v>
      </c>
      <c r="H21" s="602">
        <f aca="true" t="shared" si="3" ref="H21:H44">G21+H20</f>
        <v>0</v>
      </c>
    </row>
    <row r="22" spans="1:8" ht="17.25" customHeight="1">
      <c r="A22" s="596">
        <v>1</v>
      </c>
      <c r="B22" s="597">
        <v>4</v>
      </c>
      <c r="C22" s="598">
        <f t="shared" si="1"/>
        <v>0</v>
      </c>
      <c r="D22" s="599">
        <f>4C!G33</f>
        <v>0</v>
      </c>
      <c r="E22" s="598">
        <f aca="true" t="shared" si="4" ref="E22:E44">C22+H21</f>
        <v>0</v>
      </c>
      <c r="F22" s="600">
        <f t="shared" si="2"/>
        <v>0</v>
      </c>
      <c r="G22" s="601">
        <f t="shared" si="0"/>
        <v>0</v>
      </c>
      <c r="H22" s="602">
        <f t="shared" si="3"/>
        <v>0</v>
      </c>
    </row>
    <row r="23" spans="1:8" ht="17.25" customHeight="1">
      <c r="A23" s="596">
        <v>1</v>
      </c>
      <c r="B23" s="597">
        <v>5</v>
      </c>
      <c r="C23" s="598">
        <f t="shared" si="1"/>
        <v>0</v>
      </c>
      <c r="D23" s="599">
        <f>4C!H33</f>
        <v>0</v>
      </c>
      <c r="E23" s="598">
        <f t="shared" si="4"/>
        <v>0</v>
      </c>
      <c r="F23" s="600">
        <f t="shared" si="2"/>
        <v>0</v>
      </c>
      <c r="G23" s="601">
        <f t="shared" si="0"/>
        <v>0</v>
      </c>
      <c r="H23" s="602">
        <f t="shared" si="3"/>
        <v>0</v>
      </c>
    </row>
    <row r="24" spans="1:8" ht="17.25" customHeight="1">
      <c r="A24" s="596">
        <v>1</v>
      </c>
      <c r="B24" s="597">
        <v>6</v>
      </c>
      <c r="C24" s="598">
        <f t="shared" si="1"/>
        <v>0</v>
      </c>
      <c r="D24" s="599">
        <f>4C!I33</f>
        <v>0</v>
      </c>
      <c r="E24" s="598">
        <f t="shared" si="4"/>
        <v>0</v>
      </c>
      <c r="F24" s="600">
        <f t="shared" si="2"/>
        <v>0</v>
      </c>
      <c r="G24" s="601">
        <f t="shared" si="0"/>
        <v>0</v>
      </c>
      <c r="H24" s="602">
        <f t="shared" si="3"/>
        <v>0</v>
      </c>
    </row>
    <row r="25" spans="1:8" ht="17.25" customHeight="1">
      <c r="A25" s="596">
        <v>1</v>
      </c>
      <c r="B25" s="597">
        <v>7</v>
      </c>
      <c r="C25" s="598">
        <f t="shared" si="1"/>
        <v>0</v>
      </c>
      <c r="D25" s="599">
        <f>4C!J33</f>
        <v>0</v>
      </c>
      <c r="E25" s="598">
        <f t="shared" si="4"/>
        <v>0</v>
      </c>
      <c r="F25" s="600">
        <f t="shared" si="2"/>
        <v>0</v>
      </c>
      <c r="G25" s="601">
        <f t="shared" si="0"/>
        <v>0</v>
      </c>
      <c r="H25" s="602">
        <f t="shared" si="3"/>
        <v>0</v>
      </c>
    </row>
    <row r="26" spans="1:8" ht="17.25" customHeight="1">
      <c r="A26" s="596">
        <v>1</v>
      </c>
      <c r="B26" s="597">
        <v>8</v>
      </c>
      <c r="C26" s="598">
        <f t="shared" si="1"/>
        <v>0</v>
      </c>
      <c r="D26" s="599">
        <f>4C!K33</f>
        <v>0</v>
      </c>
      <c r="E26" s="598">
        <f t="shared" si="4"/>
        <v>0</v>
      </c>
      <c r="F26" s="600">
        <f t="shared" si="2"/>
        <v>0</v>
      </c>
      <c r="G26" s="601">
        <f t="shared" si="0"/>
        <v>0</v>
      </c>
      <c r="H26" s="602">
        <f t="shared" si="3"/>
        <v>0</v>
      </c>
    </row>
    <row r="27" spans="1:8" ht="17.25" customHeight="1">
      <c r="A27" s="596">
        <v>1</v>
      </c>
      <c r="B27" s="597">
        <v>9</v>
      </c>
      <c r="C27" s="598">
        <f t="shared" si="1"/>
        <v>0</v>
      </c>
      <c r="D27" s="599">
        <f>4C!L33</f>
        <v>0</v>
      </c>
      <c r="E27" s="598">
        <f t="shared" si="4"/>
        <v>0</v>
      </c>
      <c r="F27" s="600">
        <f t="shared" si="2"/>
        <v>0</v>
      </c>
      <c r="G27" s="601">
        <f t="shared" si="0"/>
        <v>0</v>
      </c>
      <c r="H27" s="602">
        <f t="shared" si="3"/>
        <v>0</v>
      </c>
    </row>
    <row r="28" spans="1:8" ht="17.25" customHeight="1">
      <c r="A28" s="596">
        <v>1</v>
      </c>
      <c r="B28" s="597">
        <v>10</v>
      </c>
      <c r="C28" s="598">
        <f t="shared" si="1"/>
        <v>0</v>
      </c>
      <c r="D28" s="599">
        <f>4C!M33</f>
        <v>0</v>
      </c>
      <c r="E28" s="598">
        <f t="shared" si="4"/>
        <v>0</v>
      </c>
      <c r="F28" s="600">
        <f t="shared" si="2"/>
        <v>0</v>
      </c>
      <c r="G28" s="601">
        <f t="shared" si="0"/>
        <v>0</v>
      </c>
      <c r="H28" s="602">
        <f t="shared" si="3"/>
        <v>0</v>
      </c>
    </row>
    <row r="29" spans="1:8" ht="17.25" customHeight="1">
      <c r="A29" s="596">
        <v>1</v>
      </c>
      <c r="B29" s="597">
        <v>11</v>
      </c>
      <c r="C29" s="598">
        <f t="shared" si="1"/>
        <v>0</v>
      </c>
      <c r="D29" s="599">
        <f>4C!N33</f>
        <v>0</v>
      </c>
      <c r="E29" s="598">
        <f t="shared" si="4"/>
        <v>0</v>
      </c>
      <c r="F29" s="600">
        <f t="shared" si="2"/>
        <v>0</v>
      </c>
      <c r="G29" s="601">
        <f t="shared" si="0"/>
        <v>0</v>
      </c>
      <c r="H29" s="602">
        <f t="shared" si="3"/>
        <v>0</v>
      </c>
    </row>
    <row r="30" spans="1:8" ht="17.25" customHeight="1">
      <c r="A30" s="603">
        <v>1</v>
      </c>
      <c r="B30" s="604">
        <v>12</v>
      </c>
      <c r="C30" s="598">
        <f t="shared" si="1"/>
        <v>0</v>
      </c>
      <c r="D30" s="599">
        <f>4C!O33</f>
        <v>0</v>
      </c>
      <c r="E30" s="598">
        <f t="shared" si="4"/>
        <v>0</v>
      </c>
      <c r="F30" s="600">
        <f t="shared" si="2"/>
        <v>0</v>
      </c>
      <c r="G30" s="601">
        <f t="shared" si="0"/>
        <v>0</v>
      </c>
      <c r="H30" s="602">
        <f t="shared" si="3"/>
        <v>0</v>
      </c>
    </row>
    <row r="31" spans="1:8" ht="17.25" customHeight="1">
      <c r="A31" s="596">
        <v>2</v>
      </c>
      <c r="B31" s="597">
        <v>13</v>
      </c>
      <c r="C31" s="598">
        <f t="shared" si="1"/>
        <v>0</v>
      </c>
      <c r="D31" s="599">
        <f>4C!P33</f>
        <v>0</v>
      </c>
      <c r="E31" s="598">
        <f t="shared" si="4"/>
        <v>0</v>
      </c>
      <c r="F31" s="600">
        <f t="shared" si="2"/>
        <v>0</v>
      </c>
      <c r="G31" s="601">
        <f t="shared" si="0"/>
        <v>0</v>
      </c>
      <c r="H31" s="602">
        <f t="shared" si="3"/>
        <v>0</v>
      </c>
    </row>
    <row r="32" spans="1:8" ht="17.25" customHeight="1">
      <c r="A32" s="596">
        <v>2</v>
      </c>
      <c r="B32" s="597">
        <v>14</v>
      </c>
      <c r="C32" s="598">
        <f t="shared" si="1"/>
        <v>0</v>
      </c>
      <c r="D32" s="599">
        <f>4C!Q33</f>
        <v>0</v>
      </c>
      <c r="E32" s="598">
        <f t="shared" si="4"/>
        <v>0</v>
      </c>
      <c r="F32" s="600">
        <f t="shared" si="2"/>
        <v>0</v>
      </c>
      <c r="G32" s="601">
        <f t="shared" si="0"/>
        <v>0</v>
      </c>
      <c r="H32" s="602">
        <f t="shared" si="3"/>
        <v>0</v>
      </c>
    </row>
    <row r="33" spans="1:8" ht="17.25" customHeight="1">
      <c r="A33" s="596">
        <v>2</v>
      </c>
      <c r="B33" s="597">
        <v>15</v>
      </c>
      <c r="C33" s="598">
        <f t="shared" si="1"/>
        <v>0</v>
      </c>
      <c r="D33" s="599">
        <f>4C!R33</f>
        <v>0</v>
      </c>
      <c r="E33" s="598">
        <f t="shared" si="4"/>
        <v>0</v>
      </c>
      <c r="F33" s="600">
        <f t="shared" si="2"/>
        <v>0</v>
      </c>
      <c r="G33" s="601">
        <f t="shared" si="0"/>
        <v>0</v>
      </c>
      <c r="H33" s="602">
        <f t="shared" si="3"/>
        <v>0</v>
      </c>
    </row>
    <row r="34" spans="1:8" ht="17.25" customHeight="1">
      <c r="A34" s="596">
        <v>2</v>
      </c>
      <c r="B34" s="597">
        <v>16</v>
      </c>
      <c r="C34" s="598">
        <f t="shared" si="1"/>
        <v>0</v>
      </c>
      <c r="D34" s="599">
        <f>4C!S33</f>
        <v>0</v>
      </c>
      <c r="E34" s="598">
        <f t="shared" si="4"/>
        <v>0</v>
      </c>
      <c r="F34" s="600">
        <f t="shared" si="2"/>
        <v>0</v>
      </c>
      <c r="G34" s="601">
        <f t="shared" si="0"/>
        <v>0</v>
      </c>
      <c r="H34" s="602">
        <f t="shared" si="3"/>
        <v>0</v>
      </c>
    </row>
    <row r="35" spans="1:8" ht="17.25" customHeight="1">
      <c r="A35" s="596">
        <v>2</v>
      </c>
      <c r="B35" s="597">
        <v>17</v>
      </c>
      <c r="C35" s="598">
        <f t="shared" si="1"/>
        <v>0</v>
      </c>
      <c r="D35" s="599">
        <f>4C!T33</f>
        <v>0</v>
      </c>
      <c r="E35" s="598">
        <f t="shared" si="4"/>
        <v>0</v>
      </c>
      <c r="F35" s="600">
        <f t="shared" si="2"/>
        <v>0</v>
      </c>
      <c r="G35" s="601">
        <f t="shared" si="0"/>
        <v>0</v>
      </c>
      <c r="H35" s="602">
        <f t="shared" si="3"/>
        <v>0</v>
      </c>
    </row>
    <row r="36" spans="1:8" ht="17.25" customHeight="1">
      <c r="A36" s="596">
        <v>2</v>
      </c>
      <c r="B36" s="597">
        <v>18</v>
      </c>
      <c r="C36" s="598">
        <f t="shared" si="1"/>
        <v>0</v>
      </c>
      <c r="D36" s="599">
        <f>4C!U33</f>
        <v>0</v>
      </c>
      <c r="E36" s="598">
        <f t="shared" si="4"/>
        <v>0</v>
      </c>
      <c r="F36" s="600">
        <f t="shared" si="2"/>
        <v>0</v>
      </c>
      <c r="G36" s="601">
        <f t="shared" si="0"/>
        <v>0</v>
      </c>
      <c r="H36" s="602">
        <f t="shared" si="3"/>
        <v>0</v>
      </c>
    </row>
    <row r="37" spans="1:8" ht="17.25" customHeight="1">
      <c r="A37" s="596">
        <v>2</v>
      </c>
      <c r="B37" s="597">
        <v>19</v>
      </c>
      <c r="C37" s="598">
        <f t="shared" si="1"/>
        <v>0</v>
      </c>
      <c r="D37" s="599">
        <f>4C!V33</f>
        <v>0</v>
      </c>
      <c r="E37" s="598">
        <f t="shared" si="4"/>
        <v>0</v>
      </c>
      <c r="F37" s="600">
        <f t="shared" si="2"/>
        <v>0</v>
      </c>
      <c r="G37" s="601">
        <f t="shared" si="0"/>
        <v>0</v>
      </c>
      <c r="H37" s="602">
        <f t="shared" si="3"/>
        <v>0</v>
      </c>
    </row>
    <row r="38" spans="1:8" ht="17.25" customHeight="1">
      <c r="A38" s="596">
        <v>2</v>
      </c>
      <c r="B38" s="597">
        <v>20</v>
      </c>
      <c r="C38" s="598">
        <f t="shared" si="1"/>
        <v>0</v>
      </c>
      <c r="D38" s="599">
        <f>4C!W33</f>
        <v>0</v>
      </c>
      <c r="E38" s="598">
        <f t="shared" si="4"/>
        <v>0</v>
      </c>
      <c r="F38" s="600">
        <f t="shared" si="2"/>
        <v>0</v>
      </c>
      <c r="G38" s="601">
        <f t="shared" si="0"/>
        <v>0</v>
      </c>
      <c r="H38" s="602">
        <f t="shared" si="3"/>
        <v>0</v>
      </c>
    </row>
    <row r="39" spans="1:8" ht="17.25" customHeight="1">
      <c r="A39" s="596">
        <v>2</v>
      </c>
      <c r="B39" s="597">
        <v>21</v>
      </c>
      <c r="C39" s="598">
        <f t="shared" si="1"/>
        <v>0</v>
      </c>
      <c r="D39" s="599">
        <f>4C!X33</f>
        <v>0</v>
      </c>
      <c r="E39" s="598">
        <f t="shared" si="4"/>
        <v>0</v>
      </c>
      <c r="F39" s="600">
        <f t="shared" si="2"/>
        <v>0</v>
      </c>
      <c r="G39" s="601">
        <f t="shared" si="0"/>
        <v>0</v>
      </c>
      <c r="H39" s="602">
        <f t="shared" si="3"/>
        <v>0</v>
      </c>
    </row>
    <row r="40" spans="1:8" ht="17.25" customHeight="1">
      <c r="A40" s="596">
        <v>2</v>
      </c>
      <c r="B40" s="597">
        <v>22</v>
      </c>
      <c r="C40" s="598">
        <f t="shared" si="1"/>
        <v>0</v>
      </c>
      <c r="D40" s="599">
        <f>4C!Y33</f>
        <v>0</v>
      </c>
      <c r="E40" s="598">
        <f t="shared" si="4"/>
        <v>0</v>
      </c>
      <c r="F40" s="600">
        <f t="shared" si="2"/>
        <v>0</v>
      </c>
      <c r="G40" s="601">
        <f t="shared" si="0"/>
        <v>0</v>
      </c>
      <c r="H40" s="602">
        <f t="shared" si="3"/>
        <v>0</v>
      </c>
    </row>
    <row r="41" spans="1:8" ht="17.25" customHeight="1">
      <c r="A41" s="596">
        <v>2</v>
      </c>
      <c r="B41" s="597">
        <v>23</v>
      </c>
      <c r="C41" s="598">
        <f t="shared" si="1"/>
        <v>0</v>
      </c>
      <c r="D41" s="599">
        <f>4C!Z33</f>
        <v>0</v>
      </c>
      <c r="E41" s="598">
        <f t="shared" si="4"/>
        <v>0</v>
      </c>
      <c r="F41" s="600">
        <f t="shared" si="2"/>
        <v>0</v>
      </c>
      <c r="G41" s="601">
        <f t="shared" si="0"/>
        <v>0</v>
      </c>
      <c r="H41" s="602">
        <f t="shared" si="3"/>
        <v>0</v>
      </c>
    </row>
    <row r="42" spans="1:8" ht="17.25" customHeight="1">
      <c r="A42" s="596">
        <v>2</v>
      </c>
      <c r="B42" s="597">
        <v>24</v>
      </c>
      <c r="C42" s="598">
        <f t="shared" si="1"/>
        <v>0</v>
      </c>
      <c r="D42" s="599">
        <f>4C!AA33</f>
        <v>0</v>
      </c>
      <c r="E42" s="598">
        <f t="shared" si="4"/>
        <v>0</v>
      </c>
      <c r="F42" s="600">
        <f t="shared" si="2"/>
        <v>0</v>
      </c>
      <c r="G42" s="601">
        <f t="shared" si="0"/>
        <v>0</v>
      </c>
      <c r="H42" s="602">
        <f t="shared" si="3"/>
        <v>0</v>
      </c>
    </row>
    <row r="43" spans="1:8" ht="17.25" customHeight="1">
      <c r="A43" s="596">
        <v>3</v>
      </c>
      <c r="B43" s="597">
        <v>25</v>
      </c>
      <c r="C43" s="598">
        <f t="shared" si="1"/>
        <v>0</v>
      </c>
      <c r="D43" s="599">
        <f>4C!AB33</f>
        <v>0</v>
      </c>
      <c r="E43" s="598">
        <f t="shared" si="4"/>
        <v>0</v>
      </c>
      <c r="F43" s="600">
        <f t="shared" si="2"/>
        <v>0</v>
      </c>
      <c r="G43" s="601">
        <f t="shared" si="0"/>
        <v>0</v>
      </c>
      <c r="H43" s="602">
        <f t="shared" si="3"/>
        <v>0</v>
      </c>
    </row>
    <row r="44" spans="1:8" ht="17.25" customHeight="1">
      <c r="A44" s="596">
        <v>3</v>
      </c>
      <c r="B44" s="597">
        <v>26</v>
      </c>
      <c r="C44" s="598">
        <f t="shared" si="1"/>
        <v>0</v>
      </c>
      <c r="D44" s="599">
        <f>4C!AC33</f>
        <v>0</v>
      </c>
      <c r="E44" s="598">
        <f t="shared" si="4"/>
        <v>0</v>
      </c>
      <c r="F44" s="600">
        <f t="shared" si="2"/>
        <v>0</v>
      </c>
      <c r="G44" s="601">
        <f t="shared" si="0"/>
        <v>0</v>
      </c>
      <c r="H44" s="602">
        <f t="shared" si="3"/>
        <v>0</v>
      </c>
    </row>
    <row r="45" spans="1:8" ht="17.25" customHeight="1">
      <c r="A45" s="596">
        <v>3</v>
      </c>
      <c r="B45" s="597">
        <v>27</v>
      </c>
      <c r="C45" s="598">
        <f aca="true" t="shared" si="5" ref="C45:C51">C44+D45</f>
        <v>0</v>
      </c>
      <c r="D45" s="599">
        <f>4C!AC34</f>
        <v>0</v>
      </c>
      <c r="E45" s="598">
        <f aca="true" t="shared" si="6" ref="E45:E51">C45+H44</f>
        <v>0</v>
      </c>
      <c r="F45" s="600">
        <f t="shared" si="2"/>
        <v>0</v>
      </c>
      <c r="G45" s="601">
        <f aca="true" t="shared" si="7" ref="G45:G51">E45*F45</f>
        <v>0</v>
      </c>
      <c r="H45" s="602">
        <f aca="true" t="shared" si="8" ref="H45:H51">G45+H44</f>
        <v>0</v>
      </c>
    </row>
    <row r="46" spans="1:8" ht="17.25" customHeight="1">
      <c r="A46" s="596">
        <v>3</v>
      </c>
      <c r="B46" s="597">
        <v>28</v>
      </c>
      <c r="C46" s="598">
        <f t="shared" si="5"/>
        <v>0</v>
      </c>
      <c r="D46" s="599">
        <f>4C!AC35</f>
        <v>0</v>
      </c>
      <c r="E46" s="598">
        <f t="shared" si="6"/>
        <v>0</v>
      </c>
      <c r="F46" s="600">
        <f t="shared" si="2"/>
        <v>0</v>
      </c>
      <c r="G46" s="601">
        <f t="shared" si="7"/>
        <v>0</v>
      </c>
      <c r="H46" s="602">
        <f t="shared" si="8"/>
        <v>0</v>
      </c>
    </row>
    <row r="47" spans="1:8" ht="17.25" customHeight="1">
      <c r="A47" s="596">
        <v>3</v>
      </c>
      <c r="B47" s="597">
        <v>29</v>
      </c>
      <c r="C47" s="598">
        <f t="shared" si="5"/>
        <v>0</v>
      </c>
      <c r="D47" s="599">
        <f>4C!AC36</f>
        <v>0</v>
      </c>
      <c r="E47" s="598">
        <f t="shared" si="6"/>
        <v>0</v>
      </c>
      <c r="F47" s="600">
        <f t="shared" si="2"/>
        <v>0</v>
      </c>
      <c r="G47" s="601">
        <f t="shared" si="7"/>
        <v>0</v>
      </c>
      <c r="H47" s="602">
        <f t="shared" si="8"/>
        <v>0</v>
      </c>
    </row>
    <row r="48" spans="1:8" ht="17.25" customHeight="1">
      <c r="A48" s="596">
        <v>3</v>
      </c>
      <c r="B48" s="597">
        <v>30</v>
      </c>
      <c r="C48" s="598">
        <f t="shared" si="5"/>
        <v>0</v>
      </c>
      <c r="D48" s="599">
        <f>4C!AC37</f>
        <v>0</v>
      </c>
      <c r="E48" s="598">
        <f t="shared" si="6"/>
        <v>0</v>
      </c>
      <c r="F48" s="600">
        <f t="shared" si="2"/>
        <v>0</v>
      </c>
      <c r="G48" s="601">
        <f t="shared" si="7"/>
        <v>0</v>
      </c>
      <c r="H48" s="602">
        <f t="shared" si="8"/>
        <v>0</v>
      </c>
    </row>
    <row r="49" spans="1:8" ht="17.25" customHeight="1">
      <c r="A49" s="596">
        <v>3</v>
      </c>
      <c r="B49" s="597">
        <v>31</v>
      </c>
      <c r="C49" s="598">
        <f t="shared" si="5"/>
        <v>0</v>
      </c>
      <c r="D49" s="599">
        <f>4C!AC38</f>
        <v>0</v>
      </c>
      <c r="E49" s="598">
        <f t="shared" si="6"/>
        <v>0</v>
      </c>
      <c r="F49" s="600">
        <f t="shared" si="2"/>
        <v>0</v>
      </c>
      <c r="G49" s="601">
        <f t="shared" si="7"/>
        <v>0</v>
      </c>
      <c r="H49" s="602">
        <f t="shared" si="8"/>
        <v>0</v>
      </c>
    </row>
    <row r="50" spans="1:8" ht="17.25" customHeight="1">
      <c r="A50" s="596">
        <v>3</v>
      </c>
      <c r="B50" s="597">
        <v>32</v>
      </c>
      <c r="C50" s="598">
        <f t="shared" si="5"/>
        <v>0</v>
      </c>
      <c r="D50" s="599">
        <f>4C!AC39</f>
        <v>0</v>
      </c>
      <c r="E50" s="598">
        <f t="shared" si="6"/>
        <v>0</v>
      </c>
      <c r="F50" s="600">
        <f t="shared" si="2"/>
        <v>0</v>
      </c>
      <c r="G50" s="601">
        <f t="shared" si="7"/>
        <v>0</v>
      </c>
      <c r="H50" s="602">
        <f t="shared" si="8"/>
        <v>0</v>
      </c>
    </row>
    <row r="51" spans="1:8" ht="17.25" customHeight="1">
      <c r="A51" s="596">
        <v>3</v>
      </c>
      <c r="B51" s="597">
        <v>33</v>
      </c>
      <c r="C51" s="598">
        <f t="shared" si="5"/>
        <v>0</v>
      </c>
      <c r="D51" s="599">
        <f>4C!AC40</f>
        <v>0</v>
      </c>
      <c r="E51" s="598">
        <f t="shared" si="6"/>
        <v>0</v>
      </c>
      <c r="F51" s="600">
        <f t="shared" si="2"/>
        <v>0</v>
      </c>
      <c r="G51" s="601">
        <f t="shared" si="7"/>
        <v>0</v>
      </c>
      <c r="H51" s="602">
        <f t="shared" si="8"/>
        <v>0</v>
      </c>
    </row>
    <row r="52" spans="1:8" s="609" customFormat="1" ht="19.5" customHeight="1">
      <c r="A52" s="1163" t="s">
        <v>31</v>
      </c>
      <c r="B52" s="1163"/>
      <c r="C52" s="605">
        <f>C51</f>
        <v>0</v>
      </c>
      <c r="D52" s="605">
        <f>SUM(D19:D51)</f>
        <v>0</v>
      </c>
      <c r="E52" s="606">
        <f>E51+G51</f>
        <v>0</v>
      </c>
      <c r="F52" s="607" t="s">
        <v>192</v>
      </c>
      <c r="G52" s="606">
        <f>SUM(G19:G51)</f>
        <v>0</v>
      </c>
      <c r="H52" s="608"/>
    </row>
    <row r="53" spans="1:8" ht="12">
      <c r="A53" s="610"/>
      <c r="B53" s="611"/>
      <c r="C53" s="611"/>
      <c r="D53" s="576"/>
      <c r="E53" s="612">
        <f>C51+G52</f>
        <v>0</v>
      </c>
      <c r="H53" s="579"/>
    </row>
    <row r="54" spans="1:8" ht="12">
      <c r="A54" s="613"/>
      <c r="B54" s="614" t="s">
        <v>133</v>
      </c>
      <c r="C54" s="564"/>
      <c r="D54" s="599">
        <f>D52</f>
        <v>0</v>
      </c>
      <c r="E54" s="615"/>
      <c r="H54" s="579"/>
    </row>
    <row r="55" spans="1:8" ht="12">
      <c r="A55" s="613"/>
      <c r="B55" s="614" t="s">
        <v>274</v>
      </c>
      <c r="C55" s="564"/>
      <c r="D55" s="599">
        <f>G52</f>
        <v>0</v>
      </c>
      <c r="E55" s="615"/>
      <c r="H55" s="579"/>
    </row>
    <row r="56" spans="1:8" ht="12">
      <c r="A56" s="613"/>
      <c r="B56" s="614" t="s">
        <v>275</v>
      </c>
      <c r="C56" s="564"/>
      <c r="D56" s="599">
        <f>D54+D55</f>
        <v>0</v>
      </c>
      <c r="E56" s="587" t="s">
        <v>285</v>
      </c>
      <c r="G56" s="88"/>
      <c r="H56" s="579"/>
    </row>
    <row r="57" spans="1:8" ht="18" customHeight="1" thickBot="1">
      <c r="A57" s="1171" t="s">
        <v>152</v>
      </c>
      <c r="B57" s="1171"/>
      <c r="C57" s="616"/>
      <c r="D57" s="616">
        <f>DATOS!C13</f>
        <v>0</v>
      </c>
      <c r="E57" s="617"/>
      <c r="F57" s="618"/>
      <c r="G57" s="619"/>
      <c r="H57" s="620"/>
    </row>
    <row r="58" spans="1:8" ht="12.75" thickTop="1">
      <c r="A58" s="587"/>
      <c r="B58" s="584"/>
      <c r="C58" s="584"/>
      <c r="D58" s="584"/>
      <c r="E58" s="584"/>
      <c r="F58" s="584"/>
      <c r="G58" s="584"/>
      <c r="H58" s="586"/>
    </row>
    <row r="59" spans="1:8" ht="12">
      <c r="A59" s="587"/>
      <c r="B59" s="584"/>
      <c r="C59" s="584"/>
      <c r="D59" s="584"/>
      <c r="E59" s="584"/>
      <c r="F59" s="584"/>
      <c r="G59" s="584"/>
      <c r="H59" s="586"/>
    </row>
    <row r="60" spans="1:8" ht="12">
      <c r="A60" s="150"/>
      <c r="B60" s="150"/>
      <c r="C60" s="150"/>
      <c r="D60" s="150"/>
      <c r="E60" s="150"/>
      <c r="F60" s="150"/>
      <c r="G60" s="150"/>
      <c r="H60" s="150"/>
    </row>
    <row r="61" spans="1:8" ht="12">
      <c r="A61" s="150"/>
      <c r="B61" s="150"/>
      <c r="C61" s="150"/>
      <c r="D61" s="150"/>
      <c r="E61" s="150"/>
      <c r="F61" s="150"/>
      <c r="G61" s="150"/>
      <c r="H61" s="150"/>
    </row>
    <row r="62" spans="1:8" ht="12">
      <c r="A62" s="150"/>
      <c r="B62" s="150"/>
      <c r="C62" s="150"/>
      <c r="D62" s="150"/>
      <c r="E62" s="150"/>
      <c r="F62" s="150"/>
      <c r="G62" s="150"/>
      <c r="H62" s="150"/>
    </row>
  </sheetData>
  <sheetProtection password="ECC8" sheet="1" objects="1" scenarios="1" selectLockedCells="1" selectUnlockedCells="1"/>
  <mergeCells count="19">
    <mergeCell ref="A57:B57"/>
    <mergeCell ref="A52:B52"/>
    <mergeCell ref="A14:H14"/>
    <mergeCell ref="A8:D8"/>
    <mergeCell ref="E8:G8"/>
    <mergeCell ref="A10:H10"/>
    <mergeCell ref="A11:H11"/>
    <mergeCell ref="A13:B13"/>
    <mergeCell ref="C16:H17"/>
    <mergeCell ref="A16:B17"/>
    <mergeCell ref="E13:G13"/>
    <mergeCell ref="A7:D7"/>
    <mergeCell ref="E7:G7"/>
    <mergeCell ref="A5:D5"/>
    <mergeCell ref="E5:G5"/>
    <mergeCell ref="A2:H2"/>
    <mergeCell ref="A3:H3"/>
    <mergeCell ref="A6:D6"/>
    <mergeCell ref="E6:G6"/>
  </mergeCells>
  <conditionalFormatting sqref="C13">
    <cfRule type="cellIs" priority="1" dxfId="0" operator="lessThan" stopIfTrue="1">
      <formula>0.0599</formula>
    </cfRule>
  </conditionalFormatting>
  <printOptions horizontalCentered="1" verticalCentered="1"/>
  <pageMargins left="0.1968503937007874" right="0.1968503937007874" top="0.3937007874015748" bottom="0.3937007874015748" header="0" footer="0"/>
  <pageSetup fitToHeight="3" fitToWidth="3" horizontalDpi="600" verticalDpi="600" orientation="portrait" scale="65"/>
  <headerFooter alignWithMargins="0">
    <oddFooter>&amp;R&amp;P de &amp;N</oddFooter>
  </headerFooter>
  <ignoredErrors>
    <ignoredError sqref="E5:G8" unlockedFormula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7"/>
  <sheetViews>
    <sheetView zoomScaleSheetLayoutView="100" zoomScalePageLayoutView="0" workbookViewId="0" topLeftCell="A10">
      <selection activeCell="D14" sqref="D14"/>
    </sheetView>
  </sheetViews>
  <sheetFormatPr defaultColWidth="11.57421875" defaultRowHeight="12.75"/>
  <cols>
    <col min="1" max="1" width="11.421875" style="623" customWidth="1"/>
    <col min="2" max="2" width="15.8515625" style="623" customWidth="1"/>
    <col min="3" max="3" width="16.28125" style="623" customWidth="1"/>
    <col min="4" max="6" width="11.421875" style="623" customWidth="1"/>
    <col min="7" max="7" width="16.8515625" style="623" customWidth="1"/>
    <col min="8" max="16384" width="11.421875" style="623" customWidth="1"/>
  </cols>
  <sheetData>
    <row r="1" s="63" customFormat="1" ht="12">
      <c r="K1" s="64"/>
    </row>
    <row r="2" spans="1:11" s="87" customFormat="1" ht="16.5">
      <c r="A2" s="1021" t="s">
        <v>12</v>
      </c>
      <c r="B2" s="1021"/>
      <c r="C2" s="1021"/>
      <c r="D2" s="1021"/>
      <c r="E2" s="1021"/>
      <c r="F2" s="1021"/>
      <c r="G2" s="1021"/>
      <c r="H2" s="82"/>
      <c r="K2" s="88"/>
    </row>
    <row r="3" spans="1:11" s="87" customFormat="1" ht="16.5">
      <c r="A3" s="1021" t="s">
        <v>331</v>
      </c>
      <c r="B3" s="1021"/>
      <c r="C3" s="1021"/>
      <c r="D3" s="1021"/>
      <c r="E3" s="1021"/>
      <c r="F3" s="1021"/>
      <c r="G3" s="1021"/>
      <c r="H3" s="82"/>
      <c r="K3" s="88"/>
    </row>
    <row r="4" spans="1:11" s="467" customFormat="1" ht="24" customHeight="1">
      <c r="A4" s="137"/>
      <c r="B4" s="137"/>
      <c r="C4" s="137"/>
      <c r="D4" s="137"/>
      <c r="E4" s="137"/>
      <c r="F4" s="137"/>
      <c r="G4" s="556"/>
      <c r="K4" s="468"/>
    </row>
    <row r="5" spans="1:11" s="87" customFormat="1" ht="13.5" customHeight="1">
      <c r="A5" s="1058" t="s">
        <v>337</v>
      </c>
      <c r="B5" s="1058"/>
      <c r="C5" s="1058"/>
      <c r="D5" s="43">
        <f>DATOS!C5</f>
        <v>0</v>
      </c>
      <c r="E5" s="43"/>
      <c r="F5" s="43"/>
      <c r="K5" s="88"/>
    </row>
    <row r="6" spans="1:11" s="87" customFormat="1" ht="13.5" customHeight="1">
      <c r="A6" s="1058" t="s">
        <v>336</v>
      </c>
      <c r="B6" s="1058"/>
      <c r="C6" s="1058"/>
      <c r="D6" s="43">
        <f>DATOS!C6</f>
        <v>0</v>
      </c>
      <c r="E6" s="43"/>
      <c r="F6" s="43"/>
      <c r="K6" s="88"/>
    </row>
    <row r="7" spans="1:11" s="87" customFormat="1" ht="13.5" customHeight="1">
      <c r="A7" s="1058" t="s">
        <v>335</v>
      </c>
      <c r="B7" s="1058"/>
      <c r="C7" s="1058"/>
      <c r="D7" s="120">
        <f>DATOS!C7</f>
        <v>0</v>
      </c>
      <c r="E7" s="43"/>
      <c r="F7" s="43"/>
      <c r="K7" s="88"/>
    </row>
    <row r="8" spans="1:11" s="87" customFormat="1" ht="13.5" customHeight="1">
      <c r="A8" s="1058" t="s">
        <v>205</v>
      </c>
      <c r="B8" s="1058"/>
      <c r="C8" s="1058"/>
      <c r="D8" s="43">
        <f>DATOS!C8</f>
        <v>0</v>
      </c>
      <c r="E8" s="43"/>
      <c r="F8" s="43"/>
      <c r="K8" s="88"/>
    </row>
    <row r="9" spans="1:11" s="87" customFormat="1" ht="24" customHeight="1">
      <c r="A9" s="89"/>
      <c r="B9" s="89"/>
      <c r="C9" s="89"/>
      <c r="D9" s="89"/>
      <c r="E9" s="47"/>
      <c r="F9" s="47"/>
      <c r="G9" s="47"/>
      <c r="K9" s="88"/>
    </row>
    <row r="10" spans="1:7" s="467" customFormat="1" ht="16.5">
      <c r="A10" s="1157" t="s">
        <v>376</v>
      </c>
      <c r="B10" s="1157"/>
      <c r="C10" s="1157"/>
      <c r="D10" s="1157"/>
      <c r="E10" s="1157"/>
      <c r="F10" s="1157"/>
      <c r="G10" s="1157"/>
    </row>
    <row r="11" spans="1:7" s="467" customFormat="1" ht="15.75" customHeight="1">
      <c r="A11" s="1156" t="s">
        <v>377</v>
      </c>
      <c r="B11" s="1156"/>
      <c r="C11" s="1156"/>
      <c r="D11" s="1156"/>
      <c r="E11" s="1156"/>
      <c r="F11" s="1156"/>
      <c r="G11" s="1156"/>
    </row>
    <row r="12" spans="1:7" ht="24" customHeight="1">
      <c r="A12" s="621"/>
      <c r="B12" s="621"/>
      <c r="C12" s="621"/>
      <c r="D12" s="621"/>
      <c r="E12" s="543"/>
      <c r="F12" s="622"/>
      <c r="G12" s="621"/>
    </row>
    <row r="13" spans="1:10" ht="23.25" customHeight="1">
      <c r="A13" s="1181" t="s">
        <v>416</v>
      </c>
      <c r="B13" s="1181"/>
      <c r="C13" s="194">
        <f>DATOS!C30</f>
        <v>192</v>
      </c>
      <c r="D13" s="621"/>
      <c r="H13" s="624"/>
      <c r="I13" s="624"/>
      <c r="J13" s="624"/>
    </row>
    <row r="14" spans="1:10" ht="33.75" customHeight="1">
      <c r="A14" s="1181" t="s">
        <v>417</v>
      </c>
      <c r="B14" s="1181"/>
      <c r="C14" s="625">
        <f>5!C51</f>
        <v>0</v>
      </c>
      <c r="D14" s="626"/>
      <c r="H14" s="624"/>
      <c r="I14" s="624"/>
      <c r="J14" s="624"/>
    </row>
    <row r="15" spans="1:10" ht="22.5" customHeight="1">
      <c r="A15" s="1181" t="s">
        <v>418</v>
      </c>
      <c r="B15" s="1181"/>
      <c r="C15" s="625">
        <f>PMT(E19,C13,C14*-1)</f>
        <v>0</v>
      </c>
      <c r="D15" s="626"/>
      <c r="E15" s="627"/>
      <c r="F15" s="627"/>
      <c r="G15" s="622"/>
      <c r="H15" s="624"/>
      <c r="I15" s="624"/>
      <c r="J15" s="624"/>
    </row>
    <row r="16" spans="1:7" ht="24" customHeight="1">
      <c r="A16" s="621"/>
      <c r="B16" s="621"/>
      <c r="C16" s="621"/>
      <c r="D16" s="621"/>
      <c r="E16" s="621"/>
      <c r="F16" s="621"/>
      <c r="G16" s="621"/>
    </row>
    <row r="17" spans="1:7" ht="23.25" customHeight="1">
      <c r="A17" s="1182" t="s">
        <v>206</v>
      </c>
      <c r="B17" s="1182"/>
      <c r="C17" s="1176" t="s">
        <v>419</v>
      </c>
      <c r="D17" s="1176" t="s">
        <v>420</v>
      </c>
      <c r="E17" s="1179" t="s">
        <v>194</v>
      </c>
      <c r="F17" s="1176" t="s">
        <v>105</v>
      </c>
      <c r="G17" s="1176" t="s">
        <v>303</v>
      </c>
    </row>
    <row r="18" spans="1:7" ht="35.25" customHeight="1">
      <c r="A18" s="628" t="s">
        <v>24</v>
      </c>
      <c r="B18" s="195" t="s">
        <v>352</v>
      </c>
      <c r="C18" s="1177"/>
      <c r="D18" s="1178"/>
      <c r="E18" s="1180"/>
      <c r="F18" s="1178"/>
      <c r="G18" s="1178"/>
    </row>
    <row r="19" spans="1:8" ht="12">
      <c r="A19" s="629">
        <v>3</v>
      </c>
      <c r="B19" s="630">
        <v>31</v>
      </c>
      <c r="C19" s="631">
        <f>C14</f>
        <v>0</v>
      </c>
      <c r="D19" s="631">
        <f aca="true" t="shared" si="0" ref="D19:D50">$C$15-F19</f>
        <v>0</v>
      </c>
      <c r="E19" s="632">
        <f>5!G18</f>
        <v>0</v>
      </c>
      <c r="F19" s="633">
        <f>C19*E19</f>
        <v>0</v>
      </c>
      <c r="G19" s="631">
        <f>D19+F19</f>
        <v>0</v>
      </c>
      <c r="H19" s="634"/>
    </row>
    <row r="20" spans="1:8" ht="12">
      <c r="A20" s="629">
        <v>3</v>
      </c>
      <c r="B20" s="635">
        <f>B19+1</f>
        <v>32</v>
      </c>
      <c r="C20" s="633">
        <f>C19-D19</f>
        <v>0</v>
      </c>
      <c r="D20" s="631">
        <f t="shared" si="0"/>
        <v>0</v>
      </c>
      <c r="E20" s="632">
        <f>E19</f>
        <v>0</v>
      </c>
      <c r="F20" s="633">
        <f aca="true" t="shared" si="1" ref="F20:F83">C20*E20</f>
        <v>0</v>
      </c>
      <c r="G20" s="631">
        <f aca="true" t="shared" si="2" ref="G20:G83">D20+F20</f>
        <v>0</v>
      </c>
      <c r="H20" s="634"/>
    </row>
    <row r="21" spans="1:7" ht="12">
      <c r="A21" s="629">
        <v>3</v>
      </c>
      <c r="B21" s="635">
        <f aca="true" t="shared" si="3" ref="B21:B83">B20+1</f>
        <v>33</v>
      </c>
      <c r="C21" s="633">
        <f aca="true" t="shared" si="4" ref="C21:C84">C20-D20</f>
        <v>0</v>
      </c>
      <c r="D21" s="633">
        <f t="shared" si="0"/>
        <v>0</v>
      </c>
      <c r="E21" s="632">
        <f>E20</f>
        <v>0</v>
      </c>
      <c r="F21" s="631">
        <f t="shared" si="1"/>
        <v>0</v>
      </c>
      <c r="G21" s="631">
        <f t="shared" si="2"/>
        <v>0</v>
      </c>
    </row>
    <row r="22" spans="1:7" ht="12">
      <c r="A22" s="629">
        <v>3</v>
      </c>
      <c r="B22" s="635">
        <f t="shared" si="3"/>
        <v>34</v>
      </c>
      <c r="C22" s="633">
        <f t="shared" si="4"/>
        <v>0</v>
      </c>
      <c r="D22" s="633">
        <f t="shared" si="0"/>
        <v>0</v>
      </c>
      <c r="E22" s="632">
        <f aca="true" t="shared" si="5" ref="E22:E29">E21</f>
        <v>0</v>
      </c>
      <c r="F22" s="631">
        <f t="shared" si="1"/>
        <v>0</v>
      </c>
      <c r="G22" s="631">
        <f t="shared" si="2"/>
        <v>0</v>
      </c>
    </row>
    <row r="23" spans="1:7" ht="12">
      <c r="A23" s="629">
        <v>3</v>
      </c>
      <c r="B23" s="635">
        <f t="shared" si="3"/>
        <v>35</v>
      </c>
      <c r="C23" s="633">
        <f t="shared" si="4"/>
        <v>0</v>
      </c>
      <c r="D23" s="633">
        <f t="shared" si="0"/>
        <v>0</v>
      </c>
      <c r="E23" s="632">
        <f t="shared" si="5"/>
        <v>0</v>
      </c>
      <c r="F23" s="631">
        <f t="shared" si="1"/>
        <v>0</v>
      </c>
      <c r="G23" s="631">
        <f t="shared" si="2"/>
        <v>0</v>
      </c>
    </row>
    <row r="24" spans="1:7" ht="12">
      <c r="A24" s="636">
        <v>3</v>
      </c>
      <c r="B24" s="637">
        <f t="shared" si="3"/>
        <v>36</v>
      </c>
      <c r="C24" s="638">
        <f t="shared" si="4"/>
        <v>0</v>
      </c>
      <c r="D24" s="638">
        <f t="shared" si="0"/>
        <v>0</v>
      </c>
      <c r="E24" s="639">
        <f t="shared" si="5"/>
        <v>0</v>
      </c>
      <c r="F24" s="640">
        <f t="shared" si="1"/>
        <v>0</v>
      </c>
      <c r="G24" s="640">
        <f t="shared" si="2"/>
        <v>0</v>
      </c>
    </row>
    <row r="25" spans="1:7" ht="12">
      <c r="A25" s="629">
        <v>4</v>
      </c>
      <c r="B25" s="635">
        <f t="shared" si="3"/>
        <v>37</v>
      </c>
      <c r="C25" s="633">
        <f t="shared" si="4"/>
        <v>0</v>
      </c>
      <c r="D25" s="633">
        <f t="shared" si="0"/>
        <v>0</v>
      </c>
      <c r="E25" s="632">
        <f t="shared" si="5"/>
        <v>0</v>
      </c>
      <c r="F25" s="631">
        <f t="shared" si="1"/>
        <v>0</v>
      </c>
      <c r="G25" s="631">
        <f t="shared" si="2"/>
        <v>0</v>
      </c>
    </row>
    <row r="26" spans="1:7" ht="12">
      <c r="A26" s="629">
        <v>4</v>
      </c>
      <c r="B26" s="635">
        <f t="shared" si="3"/>
        <v>38</v>
      </c>
      <c r="C26" s="633">
        <f t="shared" si="4"/>
        <v>0</v>
      </c>
      <c r="D26" s="633">
        <f t="shared" si="0"/>
        <v>0</v>
      </c>
      <c r="E26" s="632">
        <f t="shared" si="5"/>
        <v>0</v>
      </c>
      <c r="F26" s="631">
        <f t="shared" si="1"/>
        <v>0</v>
      </c>
      <c r="G26" s="631">
        <f t="shared" si="2"/>
        <v>0</v>
      </c>
    </row>
    <row r="27" spans="1:7" ht="12">
      <c r="A27" s="629">
        <v>4</v>
      </c>
      <c r="B27" s="635">
        <f t="shared" si="3"/>
        <v>39</v>
      </c>
      <c r="C27" s="633">
        <f t="shared" si="4"/>
        <v>0</v>
      </c>
      <c r="D27" s="633">
        <f t="shared" si="0"/>
        <v>0</v>
      </c>
      <c r="E27" s="632">
        <f t="shared" si="5"/>
        <v>0</v>
      </c>
      <c r="F27" s="631">
        <f t="shared" si="1"/>
        <v>0</v>
      </c>
      <c r="G27" s="631">
        <f t="shared" si="2"/>
        <v>0</v>
      </c>
    </row>
    <row r="28" spans="1:7" ht="12">
      <c r="A28" s="629">
        <v>4</v>
      </c>
      <c r="B28" s="635">
        <f t="shared" si="3"/>
        <v>40</v>
      </c>
      <c r="C28" s="633">
        <f t="shared" si="4"/>
        <v>0</v>
      </c>
      <c r="D28" s="633">
        <f t="shared" si="0"/>
        <v>0</v>
      </c>
      <c r="E28" s="632">
        <f t="shared" si="5"/>
        <v>0</v>
      </c>
      <c r="F28" s="631">
        <f t="shared" si="1"/>
        <v>0</v>
      </c>
      <c r="G28" s="631">
        <f t="shared" si="2"/>
        <v>0</v>
      </c>
    </row>
    <row r="29" spans="1:7" ht="12">
      <c r="A29" s="629">
        <v>4</v>
      </c>
      <c r="B29" s="635">
        <f t="shared" si="3"/>
        <v>41</v>
      </c>
      <c r="C29" s="633">
        <f t="shared" si="4"/>
        <v>0</v>
      </c>
      <c r="D29" s="633">
        <f t="shared" si="0"/>
        <v>0</v>
      </c>
      <c r="E29" s="632">
        <f t="shared" si="5"/>
        <v>0</v>
      </c>
      <c r="F29" s="631">
        <f t="shared" si="1"/>
        <v>0</v>
      </c>
      <c r="G29" s="631">
        <f t="shared" si="2"/>
        <v>0</v>
      </c>
    </row>
    <row r="30" spans="1:7" ht="12">
      <c r="A30" s="629">
        <v>4</v>
      </c>
      <c r="B30" s="635">
        <f t="shared" si="3"/>
        <v>42</v>
      </c>
      <c r="C30" s="633">
        <f t="shared" si="4"/>
        <v>0</v>
      </c>
      <c r="D30" s="633">
        <f t="shared" si="0"/>
        <v>0</v>
      </c>
      <c r="E30" s="632">
        <f>E29</f>
        <v>0</v>
      </c>
      <c r="F30" s="631">
        <f t="shared" si="1"/>
        <v>0</v>
      </c>
      <c r="G30" s="631">
        <f t="shared" si="2"/>
        <v>0</v>
      </c>
    </row>
    <row r="31" spans="1:7" ht="12">
      <c r="A31" s="629">
        <v>4</v>
      </c>
      <c r="B31" s="635">
        <f t="shared" si="3"/>
        <v>43</v>
      </c>
      <c r="C31" s="633">
        <f t="shared" si="4"/>
        <v>0</v>
      </c>
      <c r="D31" s="633">
        <f t="shared" si="0"/>
        <v>0</v>
      </c>
      <c r="E31" s="632">
        <f>E30</f>
        <v>0</v>
      </c>
      <c r="F31" s="631">
        <f t="shared" si="1"/>
        <v>0</v>
      </c>
      <c r="G31" s="631">
        <f t="shared" si="2"/>
        <v>0</v>
      </c>
    </row>
    <row r="32" spans="1:7" ht="12">
      <c r="A32" s="629">
        <v>4</v>
      </c>
      <c r="B32" s="635">
        <f t="shared" si="3"/>
        <v>44</v>
      </c>
      <c r="C32" s="633">
        <f t="shared" si="4"/>
        <v>0</v>
      </c>
      <c r="D32" s="633">
        <f t="shared" si="0"/>
        <v>0</v>
      </c>
      <c r="E32" s="632">
        <f aca="true" t="shared" si="6" ref="E32:E41">E31</f>
        <v>0</v>
      </c>
      <c r="F32" s="631">
        <f t="shared" si="1"/>
        <v>0</v>
      </c>
      <c r="G32" s="631">
        <f t="shared" si="2"/>
        <v>0</v>
      </c>
    </row>
    <row r="33" spans="1:7" ht="12">
      <c r="A33" s="629">
        <v>4</v>
      </c>
      <c r="B33" s="635">
        <f t="shared" si="3"/>
        <v>45</v>
      </c>
      <c r="C33" s="633">
        <f t="shared" si="4"/>
        <v>0</v>
      </c>
      <c r="D33" s="633">
        <f t="shared" si="0"/>
        <v>0</v>
      </c>
      <c r="E33" s="632">
        <f t="shared" si="6"/>
        <v>0</v>
      </c>
      <c r="F33" s="631">
        <f t="shared" si="1"/>
        <v>0</v>
      </c>
      <c r="G33" s="631">
        <f t="shared" si="2"/>
        <v>0</v>
      </c>
    </row>
    <row r="34" spans="1:7" ht="12">
      <c r="A34" s="629">
        <v>4</v>
      </c>
      <c r="B34" s="635">
        <f t="shared" si="3"/>
        <v>46</v>
      </c>
      <c r="C34" s="633">
        <f t="shared" si="4"/>
        <v>0</v>
      </c>
      <c r="D34" s="633">
        <f t="shared" si="0"/>
        <v>0</v>
      </c>
      <c r="E34" s="632">
        <f t="shared" si="6"/>
        <v>0</v>
      </c>
      <c r="F34" s="631">
        <f t="shared" si="1"/>
        <v>0</v>
      </c>
      <c r="G34" s="631">
        <f t="shared" si="2"/>
        <v>0</v>
      </c>
    </row>
    <row r="35" spans="1:7" ht="12">
      <c r="A35" s="629">
        <v>4</v>
      </c>
      <c r="B35" s="635">
        <f t="shared" si="3"/>
        <v>47</v>
      </c>
      <c r="C35" s="633">
        <f t="shared" si="4"/>
        <v>0</v>
      </c>
      <c r="D35" s="633">
        <f t="shared" si="0"/>
        <v>0</v>
      </c>
      <c r="E35" s="632">
        <f t="shared" si="6"/>
        <v>0</v>
      </c>
      <c r="F35" s="631">
        <f t="shared" si="1"/>
        <v>0</v>
      </c>
      <c r="G35" s="631">
        <f t="shared" si="2"/>
        <v>0</v>
      </c>
    </row>
    <row r="36" spans="1:7" ht="12">
      <c r="A36" s="636">
        <v>4</v>
      </c>
      <c r="B36" s="637">
        <f t="shared" si="3"/>
        <v>48</v>
      </c>
      <c r="C36" s="638">
        <f t="shared" si="4"/>
        <v>0</v>
      </c>
      <c r="D36" s="638">
        <f t="shared" si="0"/>
        <v>0</v>
      </c>
      <c r="E36" s="639">
        <f t="shared" si="6"/>
        <v>0</v>
      </c>
      <c r="F36" s="640">
        <f t="shared" si="1"/>
        <v>0</v>
      </c>
      <c r="G36" s="640">
        <f t="shared" si="2"/>
        <v>0</v>
      </c>
    </row>
    <row r="37" spans="1:7" ht="12">
      <c r="A37" s="629">
        <v>5</v>
      </c>
      <c r="B37" s="635">
        <f t="shared" si="3"/>
        <v>49</v>
      </c>
      <c r="C37" s="633">
        <f t="shared" si="4"/>
        <v>0</v>
      </c>
      <c r="D37" s="633">
        <f t="shared" si="0"/>
        <v>0</v>
      </c>
      <c r="E37" s="632">
        <f t="shared" si="6"/>
        <v>0</v>
      </c>
      <c r="F37" s="631">
        <f t="shared" si="1"/>
        <v>0</v>
      </c>
      <c r="G37" s="631">
        <f t="shared" si="2"/>
        <v>0</v>
      </c>
    </row>
    <row r="38" spans="1:7" ht="12">
      <c r="A38" s="629">
        <v>5</v>
      </c>
      <c r="B38" s="635">
        <f t="shared" si="3"/>
        <v>50</v>
      </c>
      <c r="C38" s="633">
        <f t="shared" si="4"/>
        <v>0</v>
      </c>
      <c r="D38" s="633">
        <f t="shared" si="0"/>
        <v>0</v>
      </c>
      <c r="E38" s="632">
        <f t="shared" si="6"/>
        <v>0</v>
      </c>
      <c r="F38" s="631">
        <f t="shared" si="1"/>
        <v>0</v>
      </c>
      <c r="G38" s="631">
        <f t="shared" si="2"/>
        <v>0</v>
      </c>
    </row>
    <row r="39" spans="1:7" ht="12">
      <c r="A39" s="629">
        <v>5</v>
      </c>
      <c r="B39" s="635">
        <f t="shared" si="3"/>
        <v>51</v>
      </c>
      <c r="C39" s="633">
        <f t="shared" si="4"/>
        <v>0</v>
      </c>
      <c r="D39" s="633">
        <f t="shared" si="0"/>
        <v>0</v>
      </c>
      <c r="E39" s="632">
        <f t="shared" si="6"/>
        <v>0</v>
      </c>
      <c r="F39" s="631">
        <f t="shared" si="1"/>
        <v>0</v>
      </c>
      <c r="G39" s="631">
        <f t="shared" si="2"/>
        <v>0</v>
      </c>
    </row>
    <row r="40" spans="1:7" ht="12">
      <c r="A40" s="629">
        <v>5</v>
      </c>
      <c r="B40" s="635">
        <f t="shared" si="3"/>
        <v>52</v>
      </c>
      <c r="C40" s="633">
        <f t="shared" si="4"/>
        <v>0</v>
      </c>
      <c r="D40" s="633">
        <f t="shared" si="0"/>
        <v>0</v>
      </c>
      <c r="E40" s="632">
        <f t="shared" si="6"/>
        <v>0</v>
      </c>
      <c r="F40" s="631">
        <f t="shared" si="1"/>
        <v>0</v>
      </c>
      <c r="G40" s="631">
        <f t="shared" si="2"/>
        <v>0</v>
      </c>
    </row>
    <row r="41" spans="1:7" ht="12">
      <c r="A41" s="629">
        <v>5</v>
      </c>
      <c r="B41" s="635">
        <f t="shared" si="3"/>
        <v>53</v>
      </c>
      <c r="C41" s="633">
        <f t="shared" si="4"/>
        <v>0</v>
      </c>
      <c r="D41" s="633">
        <f t="shared" si="0"/>
        <v>0</v>
      </c>
      <c r="E41" s="632">
        <f t="shared" si="6"/>
        <v>0</v>
      </c>
      <c r="F41" s="631">
        <f t="shared" si="1"/>
        <v>0</v>
      </c>
      <c r="G41" s="631">
        <f t="shared" si="2"/>
        <v>0</v>
      </c>
    </row>
    <row r="42" spans="1:7" ht="12">
      <c r="A42" s="629">
        <v>5</v>
      </c>
      <c r="B42" s="635">
        <f t="shared" si="3"/>
        <v>54</v>
      </c>
      <c r="C42" s="633">
        <f t="shared" si="4"/>
        <v>0</v>
      </c>
      <c r="D42" s="633">
        <f t="shared" si="0"/>
        <v>0</v>
      </c>
      <c r="E42" s="632">
        <f>E41</f>
        <v>0</v>
      </c>
      <c r="F42" s="631">
        <f t="shared" si="1"/>
        <v>0</v>
      </c>
      <c r="G42" s="631">
        <f t="shared" si="2"/>
        <v>0</v>
      </c>
    </row>
    <row r="43" spans="1:7" ht="12">
      <c r="A43" s="629">
        <v>5</v>
      </c>
      <c r="B43" s="635">
        <f t="shared" si="3"/>
        <v>55</v>
      </c>
      <c r="C43" s="633">
        <f t="shared" si="4"/>
        <v>0</v>
      </c>
      <c r="D43" s="633">
        <f t="shared" si="0"/>
        <v>0</v>
      </c>
      <c r="E43" s="632">
        <f>E42</f>
        <v>0</v>
      </c>
      <c r="F43" s="631">
        <f t="shared" si="1"/>
        <v>0</v>
      </c>
      <c r="G43" s="631">
        <f t="shared" si="2"/>
        <v>0</v>
      </c>
    </row>
    <row r="44" spans="1:7" ht="12">
      <c r="A44" s="629">
        <v>5</v>
      </c>
      <c r="B44" s="635">
        <f t="shared" si="3"/>
        <v>56</v>
      </c>
      <c r="C44" s="633">
        <f t="shared" si="4"/>
        <v>0</v>
      </c>
      <c r="D44" s="633">
        <f t="shared" si="0"/>
        <v>0</v>
      </c>
      <c r="E44" s="632">
        <f aca="true" t="shared" si="7" ref="E44:E53">E43</f>
        <v>0</v>
      </c>
      <c r="F44" s="631">
        <f t="shared" si="1"/>
        <v>0</v>
      </c>
      <c r="G44" s="631">
        <f t="shared" si="2"/>
        <v>0</v>
      </c>
    </row>
    <row r="45" spans="1:7" ht="12">
      <c r="A45" s="629">
        <v>5</v>
      </c>
      <c r="B45" s="635">
        <f t="shared" si="3"/>
        <v>57</v>
      </c>
      <c r="C45" s="633">
        <f t="shared" si="4"/>
        <v>0</v>
      </c>
      <c r="D45" s="633">
        <f t="shared" si="0"/>
        <v>0</v>
      </c>
      <c r="E45" s="632">
        <f t="shared" si="7"/>
        <v>0</v>
      </c>
      <c r="F45" s="631">
        <f t="shared" si="1"/>
        <v>0</v>
      </c>
      <c r="G45" s="631">
        <f t="shared" si="2"/>
        <v>0</v>
      </c>
    </row>
    <row r="46" spans="1:7" ht="12">
      <c r="A46" s="629">
        <v>5</v>
      </c>
      <c r="B46" s="635">
        <f t="shared" si="3"/>
        <v>58</v>
      </c>
      <c r="C46" s="633">
        <f t="shared" si="4"/>
        <v>0</v>
      </c>
      <c r="D46" s="633">
        <f t="shared" si="0"/>
        <v>0</v>
      </c>
      <c r="E46" s="632">
        <f t="shared" si="7"/>
        <v>0</v>
      </c>
      <c r="F46" s="631">
        <f t="shared" si="1"/>
        <v>0</v>
      </c>
      <c r="G46" s="631">
        <f t="shared" si="2"/>
        <v>0</v>
      </c>
    </row>
    <row r="47" spans="1:7" ht="12">
      <c r="A47" s="629">
        <v>5</v>
      </c>
      <c r="B47" s="635">
        <f t="shared" si="3"/>
        <v>59</v>
      </c>
      <c r="C47" s="633">
        <f t="shared" si="4"/>
        <v>0</v>
      </c>
      <c r="D47" s="633">
        <f t="shared" si="0"/>
        <v>0</v>
      </c>
      <c r="E47" s="632">
        <f t="shared" si="7"/>
        <v>0</v>
      </c>
      <c r="F47" s="631">
        <f t="shared" si="1"/>
        <v>0</v>
      </c>
      <c r="G47" s="631">
        <f t="shared" si="2"/>
        <v>0</v>
      </c>
    </row>
    <row r="48" spans="1:7" ht="12">
      <c r="A48" s="636">
        <v>5</v>
      </c>
      <c r="B48" s="637">
        <f t="shared" si="3"/>
        <v>60</v>
      </c>
      <c r="C48" s="638">
        <f t="shared" si="4"/>
        <v>0</v>
      </c>
      <c r="D48" s="638">
        <f t="shared" si="0"/>
        <v>0</v>
      </c>
      <c r="E48" s="639">
        <f t="shared" si="7"/>
        <v>0</v>
      </c>
      <c r="F48" s="640">
        <f t="shared" si="1"/>
        <v>0</v>
      </c>
      <c r="G48" s="640">
        <f t="shared" si="2"/>
        <v>0</v>
      </c>
    </row>
    <row r="49" spans="1:7" ht="12">
      <c r="A49" s="629">
        <v>6</v>
      </c>
      <c r="B49" s="635">
        <f t="shared" si="3"/>
        <v>61</v>
      </c>
      <c r="C49" s="633">
        <f t="shared" si="4"/>
        <v>0</v>
      </c>
      <c r="D49" s="633">
        <f t="shared" si="0"/>
        <v>0</v>
      </c>
      <c r="E49" s="632">
        <f t="shared" si="7"/>
        <v>0</v>
      </c>
      <c r="F49" s="631">
        <f t="shared" si="1"/>
        <v>0</v>
      </c>
      <c r="G49" s="631">
        <f t="shared" si="2"/>
        <v>0</v>
      </c>
    </row>
    <row r="50" spans="1:7" ht="12">
      <c r="A50" s="629">
        <v>6</v>
      </c>
      <c r="B50" s="635">
        <f t="shared" si="3"/>
        <v>62</v>
      </c>
      <c r="C50" s="633">
        <f t="shared" si="4"/>
        <v>0</v>
      </c>
      <c r="D50" s="633">
        <f t="shared" si="0"/>
        <v>0</v>
      </c>
      <c r="E50" s="632">
        <f t="shared" si="7"/>
        <v>0</v>
      </c>
      <c r="F50" s="631">
        <f t="shared" si="1"/>
        <v>0</v>
      </c>
      <c r="G50" s="631">
        <f t="shared" si="2"/>
        <v>0</v>
      </c>
    </row>
    <row r="51" spans="1:7" ht="12">
      <c r="A51" s="629">
        <v>6</v>
      </c>
      <c r="B51" s="635">
        <f t="shared" si="3"/>
        <v>63</v>
      </c>
      <c r="C51" s="633">
        <f t="shared" si="4"/>
        <v>0</v>
      </c>
      <c r="D51" s="633">
        <f aca="true" t="shared" si="8" ref="D51:D82">$C$15-F51</f>
        <v>0</v>
      </c>
      <c r="E51" s="632">
        <f t="shared" si="7"/>
        <v>0</v>
      </c>
      <c r="F51" s="631">
        <f t="shared" si="1"/>
        <v>0</v>
      </c>
      <c r="G51" s="631">
        <f t="shared" si="2"/>
        <v>0</v>
      </c>
    </row>
    <row r="52" spans="1:7" ht="12">
      <c r="A52" s="629">
        <v>6</v>
      </c>
      <c r="B52" s="635">
        <f t="shared" si="3"/>
        <v>64</v>
      </c>
      <c r="C52" s="633">
        <f t="shared" si="4"/>
        <v>0</v>
      </c>
      <c r="D52" s="633">
        <f t="shared" si="8"/>
        <v>0</v>
      </c>
      <c r="E52" s="632">
        <f t="shared" si="7"/>
        <v>0</v>
      </c>
      <c r="F52" s="631">
        <f t="shared" si="1"/>
        <v>0</v>
      </c>
      <c r="G52" s="631">
        <f t="shared" si="2"/>
        <v>0</v>
      </c>
    </row>
    <row r="53" spans="1:7" ht="12">
      <c r="A53" s="629">
        <v>6</v>
      </c>
      <c r="B53" s="635">
        <f t="shared" si="3"/>
        <v>65</v>
      </c>
      <c r="C53" s="633">
        <f t="shared" si="4"/>
        <v>0</v>
      </c>
      <c r="D53" s="633">
        <f t="shared" si="8"/>
        <v>0</v>
      </c>
      <c r="E53" s="632">
        <f t="shared" si="7"/>
        <v>0</v>
      </c>
      <c r="F53" s="631">
        <f t="shared" si="1"/>
        <v>0</v>
      </c>
      <c r="G53" s="631">
        <f t="shared" si="2"/>
        <v>0</v>
      </c>
    </row>
    <row r="54" spans="1:7" ht="12">
      <c r="A54" s="629">
        <v>6</v>
      </c>
      <c r="B54" s="635">
        <f t="shared" si="3"/>
        <v>66</v>
      </c>
      <c r="C54" s="633">
        <f t="shared" si="4"/>
        <v>0</v>
      </c>
      <c r="D54" s="633">
        <f t="shared" si="8"/>
        <v>0</v>
      </c>
      <c r="E54" s="632">
        <f>E53</f>
        <v>0</v>
      </c>
      <c r="F54" s="631">
        <f t="shared" si="1"/>
        <v>0</v>
      </c>
      <c r="G54" s="631">
        <f t="shared" si="2"/>
        <v>0</v>
      </c>
    </row>
    <row r="55" spans="1:7" ht="12">
      <c r="A55" s="629">
        <v>6</v>
      </c>
      <c r="B55" s="635">
        <f t="shared" si="3"/>
        <v>67</v>
      </c>
      <c r="C55" s="633">
        <f t="shared" si="4"/>
        <v>0</v>
      </c>
      <c r="D55" s="633">
        <f t="shared" si="8"/>
        <v>0</v>
      </c>
      <c r="E55" s="632">
        <f>E54</f>
        <v>0</v>
      </c>
      <c r="F55" s="631">
        <f t="shared" si="1"/>
        <v>0</v>
      </c>
      <c r="G55" s="631">
        <f t="shared" si="2"/>
        <v>0</v>
      </c>
    </row>
    <row r="56" spans="1:7" ht="12">
      <c r="A56" s="629">
        <v>6</v>
      </c>
      <c r="B56" s="635">
        <f t="shared" si="3"/>
        <v>68</v>
      </c>
      <c r="C56" s="633">
        <f t="shared" si="4"/>
        <v>0</v>
      </c>
      <c r="D56" s="633">
        <f t="shared" si="8"/>
        <v>0</v>
      </c>
      <c r="E56" s="632">
        <f>E55</f>
        <v>0</v>
      </c>
      <c r="F56" s="631">
        <f t="shared" si="1"/>
        <v>0</v>
      </c>
      <c r="G56" s="631">
        <f t="shared" si="2"/>
        <v>0</v>
      </c>
    </row>
    <row r="57" spans="1:7" ht="12">
      <c r="A57" s="629">
        <v>6</v>
      </c>
      <c r="B57" s="635">
        <f t="shared" si="3"/>
        <v>69</v>
      </c>
      <c r="C57" s="633">
        <f t="shared" si="4"/>
        <v>0</v>
      </c>
      <c r="D57" s="633">
        <f t="shared" si="8"/>
        <v>0</v>
      </c>
      <c r="E57" s="632">
        <f aca="true" t="shared" si="9" ref="E57:E65">E56</f>
        <v>0</v>
      </c>
      <c r="F57" s="631">
        <f t="shared" si="1"/>
        <v>0</v>
      </c>
      <c r="G57" s="631">
        <f t="shared" si="2"/>
        <v>0</v>
      </c>
    </row>
    <row r="58" spans="1:7" ht="12">
      <c r="A58" s="629">
        <v>6</v>
      </c>
      <c r="B58" s="635">
        <f t="shared" si="3"/>
        <v>70</v>
      </c>
      <c r="C58" s="633">
        <f t="shared" si="4"/>
        <v>0</v>
      </c>
      <c r="D58" s="633">
        <f t="shared" si="8"/>
        <v>0</v>
      </c>
      <c r="E58" s="632">
        <f t="shared" si="9"/>
        <v>0</v>
      </c>
      <c r="F58" s="631">
        <f t="shared" si="1"/>
        <v>0</v>
      </c>
      <c r="G58" s="631">
        <f t="shared" si="2"/>
        <v>0</v>
      </c>
    </row>
    <row r="59" spans="1:7" ht="12">
      <c r="A59" s="629">
        <v>6</v>
      </c>
      <c r="B59" s="635">
        <f t="shared" si="3"/>
        <v>71</v>
      </c>
      <c r="C59" s="633">
        <f t="shared" si="4"/>
        <v>0</v>
      </c>
      <c r="D59" s="633">
        <f t="shared" si="8"/>
        <v>0</v>
      </c>
      <c r="E59" s="632">
        <f t="shared" si="9"/>
        <v>0</v>
      </c>
      <c r="F59" s="631">
        <f t="shared" si="1"/>
        <v>0</v>
      </c>
      <c r="G59" s="631">
        <f t="shared" si="2"/>
        <v>0</v>
      </c>
    </row>
    <row r="60" spans="1:7" ht="12">
      <c r="A60" s="636">
        <v>6</v>
      </c>
      <c r="B60" s="637">
        <f t="shared" si="3"/>
        <v>72</v>
      </c>
      <c r="C60" s="638">
        <f t="shared" si="4"/>
        <v>0</v>
      </c>
      <c r="D60" s="638">
        <f t="shared" si="8"/>
        <v>0</v>
      </c>
      <c r="E60" s="639">
        <f t="shared" si="9"/>
        <v>0</v>
      </c>
      <c r="F60" s="640">
        <f t="shared" si="1"/>
        <v>0</v>
      </c>
      <c r="G60" s="640">
        <f t="shared" si="2"/>
        <v>0</v>
      </c>
    </row>
    <row r="61" spans="1:7" ht="12">
      <c r="A61" s="629">
        <v>7</v>
      </c>
      <c r="B61" s="635">
        <f t="shared" si="3"/>
        <v>73</v>
      </c>
      <c r="C61" s="633">
        <f t="shared" si="4"/>
        <v>0</v>
      </c>
      <c r="D61" s="633">
        <f t="shared" si="8"/>
        <v>0</v>
      </c>
      <c r="E61" s="632">
        <f t="shared" si="9"/>
        <v>0</v>
      </c>
      <c r="F61" s="631">
        <f t="shared" si="1"/>
        <v>0</v>
      </c>
      <c r="G61" s="631">
        <f t="shared" si="2"/>
        <v>0</v>
      </c>
    </row>
    <row r="62" spans="1:7" ht="12">
      <c r="A62" s="629">
        <v>7</v>
      </c>
      <c r="B62" s="635">
        <f t="shared" si="3"/>
        <v>74</v>
      </c>
      <c r="C62" s="633">
        <f t="shared" si="4"/>
        <v>0</v>
      </c>
      <c r="D62" s="633">
        <f t="shared" si="8"/>
        <v>0</v>
      </c>
      <c r="E62" s="632">
        <f t="shared" si="9"/>
        <v>0</v>
      </c>
      <c r="F62" s="631">
        <f t="shared" si="1"/>
        <v>0</v>
      </c>
      <c r="G62" s="631">
        <f t="shared" si="2"/>
        <v>0</v>
      </c>
    </row>
    <row r="63" spans="1:7" ht="12">
      <c r="A63" s="629">
        <v>7</v>
      </c>
      <c r="B63" s="635">
        <f t="shared" si="3"/>
        <v>75</v>
      </c>
      <c r="C63" s="633">
        <f t="shared" si="4"/>
        <v>0</v>
      </c>
      <c r="D63" s="633">
        <f t="shared" si="8"/>
        <v>0</v>
      </c>
      <c r="E63" s="632">
        <f t="shared" si="9"/>
        <v>0</v>
      </c>
      <c r="F63" s="631">
        <f t="shared" si="1"/>
        <v>0</v>
      </c>
      <c r="G63" s="631">
        <f t="shared" si="2"/>
        <v>0</v>
      </c>
    </row>
    <row r="64" spans="1:7" ht="12">
      <c r="A64" s="629">
        <v>7</v>
      </c>
      <c r="B64" s="635">
        <f t="shared" si="3"/>
        <v>76</v>
      </c>
      <c r="C64" s="633">
        <f t="shared" si="4"/>
        <v>0</v>
      </c>
      <c r="D64" s="633">
        <f t="shared" si="8"/>
        <v>0</v>
      </c>
      <c r="E64" s="632">
        <f t="shared" si="9"/>
        <v>0</v>
      </c>
      <c r="F64" s="631">
        <f t="shared" si="1"/>
        <v>0</v>
      </c>
      <c r="G64" s="631">
        <f t="shared" si="2"/>
        <v>0</v>
      </c>
    </row>
    <row r="65" spans="1:7" ht="12">
      <c r="A65" s="629">
        <v>7</v>
      </c>
      <c r="B65" s="635">
        <f t="shared" si="3"/>
        <v>77</v>
      </c>
      <c r="C65" s="633">
        <f t="shared" si="4"/>
        <v>0</v>
      </c>
      <c r="D65" s="633">
        <f t="shared" si="8"/>
        <v>0</v>
      </c>
      <c r="E65" s="632">
        <f t="shared" si="9"/>
        <v>0</v>
      </c>
      <c r="F65" s="631">
        <f t="shared" si="1"/>
        <v>0</v>
      </c>
      <c r="G65" s="631">
        <f t="shared" si="2"/>
        <v>0</v>
      </c>
    </row>
    <row r="66" spans="1:7" ht="12">
      <c r="A66" s="629">
        <v>7</v>
      </c>
      <c r="B66" s="635">
        <f t="shared" si="3"/>
        <v>78</v>
      </c>
      <c r="C66" s="633">
        <f t="shared" si="4"/>
        <v>0</v>
      </c>
      <c r="D66" s="633">
        <f t="shared" si="8"/>
        <v>0</v>
      </c>
      <c r="E66" s="632">
        <f>E65</f>
        <v>0</v>
      </c>
      <c r="F66" s="631">
        <f t="shared" si="1"/>
        <v>0</v>
      </c>
      <c r="G66" s="631">
        <f t="shared" si="2"/>
        <v>0</v>
      </c>
    </row>
    <row r="67" spans="1:7" ht="12">
      <c r="A67" s="629">
        <v>7</v>
      </c>
      <c r="B67" s="635">
        <f t="shared" si="3"/>
        <v>79</v>
      </c>
      <c r="C67" s="633">
        <f t="shared" si="4"/>
        <v>0</v>
      </c>
      <c r="D67" s="633">
        <f t="shared" si="8"/>
        <v>0</v>
      </c>
      <c r="E67" s="632">
        <f>E66</f>
        <v>0</v>
      </c>
      <c r="F67" s="631">
        <f t="shared" si="1"/>
        <v>0</v>
      </c>
      <c r="G67" s="631">
        <f t="shared" si="2"/>
        <v>0</v>
      </c>
    </row>
    <row r="68" spans="1:7" ht="12">
      <c r="A68" s="629">
        <v>7</v>
      </c>
      <c r="B68" s="635">
        <f t="shared" si="3"/>
        <v>80</v>
      </c>
      <c r="C68" s="633">
        <f t="shared" si="4"/>
        <v>0</v>
      </c>
      <c r="D68" s="633">
        <f t="shared" si="8"/>
        <v>0</v>
      </c>
      <c r="E68" s="632">
        <f aca="true" t="shared" si="10" ref="E68:E131">E67</f>
        <v>0</v>
      </c>
      <c r="F68" s="631">
        <f t="shared" si="1"/>
        <v>0</v>
      </c>
      <c r="G68" s="631">
        <f t="shared" si="2"/>
        <v>0</v>
      </c>
    </row>
    <row r="69" spans="1:7" ht="12">
      <c r="A69" s="629">
        <v>7</v>
      </c>
      <c r="B69" s="635">
        <f t="shared" si="3"/>
        <v>81</v>
      </c>
      <c r="C69" s="633">
        <f t="shared" si="4"/>
        <v>0</v>
      </c>
      <c r="D69" s="633">
        <f t="shared" si="8"/>
        <v>0</v>
      </c>
      <c r="E69" s="632">
        <f t="shared" si="10"/>
        <v>0</v>
      </c>
      <c r="F69" s="631">
        <f t="shared" si="1"/>
        <v>0</v>
      </c>
      <c r="G69" s="631">
        <f t="shared" si="2"/>
        <v>0</v>
      </c>
    </row>
    <row r="70" spans="1:7" ht="12">
      <c r="A70" s="629">
        <v>7</v>
      </c>
      <c r="B70" s="635">
        <f t="shared" si="3"/>
        <v>82</v>
      </c>
      <c r="C70" s="633">
        <f t="shared" si="4"/>
        <v>0</v>
      </c>
      <c r="D70" s="633">
        <f t="shared" si="8"/>
        <v>0</v>
      </c>
      <c r="E70" s="632">
        <f t="shared" si="10"/>
        <v>0</v>
      </c>
      <c r="F70" s="631">
        <f t="shared" si="1"/>
        <v>0</v>
      </c>
      <c r="G70" s="631">
        <f t="shared" si="2"/>
        <v>0</v>
      </c>
    </row>
    <row r="71" spans="1:7" ht="12">
      <c r="A71" s="629">
        <v>7</v>
      </c>
      <c r="B71" s="635">
        <f t="shared" si="3"/>
        <v>83</v>
      </c>
      <c r="C71" s="633">
        <f t="shared" si="4"/>
        <v>0</v>
      </c>
      <c r="D71" s="633">
        <f t="shared" si="8"/>
        <v>0</v>
      </c>
      <c r="E71" s="632">
        <f t="shared" si="10"/>
        <v>0</v>
      </c>
      <c r="F71" s="631">
        <f t="shared" si="1"/>
        <v>0</v>
      </c>
      <c r="G71" s="631">
        <f t="shared" si="2"/>
        <v>0</v>
      </c>
    </row>
    <row r="72" spans="1:7" ht="12">
      <c r="A72" s="636">
        <v>7</v>
      </c>
      <c r="B72" s="637">
        <f t="shared" si="3"/>
        <v>84</v>
      </c>
      <c r="C72" s="638">
        <f t="shared" si="4"/>
        <v>0</v>
      </c>
      <c r="D72" s="638">
        <f t="shared" si="8"/>
        <v>0</v>
      </c>
      <c r="E72" s="639">
        <f t="shared" si="10"/>
        <v>0</v>
      </c>
      <c r="F72" s="640">
        <f t="shared" si="1"/>
        <v>0</v>
      </c>
      <c r="G72" s="640">
        <f t="shared" si="2"/>
        <v>0</v>
      </c>
    </row>
    <row r="73" spans="1:7" ht="12">
      <c r="A73" s="629">
        <v>8</v>
      </c>
      <c r="B73" s="635">
        <f t="shared" si="3"/>
        <v>85</v>
      </c>
      <c r="C73" s="633">
        <f t="shared" si="4"/>
        <v>0</v>
      </c>
      <c r="D73" s="633">
        <f t="shared" si="8"/>
        <v>0</v>
      </c>
      <c r="E73" s="632">
        <f t="shared" si="10"/>
        <v>0</v>
      </c>
      <c r="F73" s="631">
        <f t="shared" si="1"/>
        <v>0</v>
      </c>
      <c r="G73" s="631">
        <f t="shared" si="2"/>
        <v>0</v>
      </c>
    </row>
    <row r="74" spans="1:7" ht="12">
      <c r="A74" s="629">
        <v>8</v>
      </c>
      <c r="B74" s="635">
        <f t="shared" si="3"/>
        <v>86</v>
      </c>
      <c r="C74" s="633">
        <f t="shared" si="4"/>
        <v>0</v>
      </c>
      <c r="D74" s="633">
        <f t="shared" si="8"/>
        <v>0</v>
      </c>
      <c r="E74" s="632">
        <f t="shared" si="10"/>
        <v>0</v>
      </c>
      <c r="F74" s="631">
        <f t="shared" si="1"/>
        <v>0</v>
      </c>
      <c r="G74" s="631">
        <f t="shared" si="2"/>
        <v>0</v>
      </c>
    </row>
    <row r="75" spans="1:7" ht="12">
      <c r="A75" s="629">
        <v>8</v>
      </c>
      <c r="B75" s="635">
        <f t="shared" si="3"/>
        <v>87</v>
      </c>
      <c r="C75" s="633">
        <f t="shared" si="4"/>
        <v>0</v>
      </c>
      <c r="D75" s="633">
        <f t="shared" si="8"/>
        <v>0</v>
      </c>
      <c r="E75" s="632">
        <f t="shared" si="10"/>
        <v>0</v>
      </c>
      <c r="F75" s="631">
        <f t="shared" si="1"/>
        <v>0</v>
      </c>
      <c r="G75" s="631">
        <f t="shared" si="2"/>
        <v>0</v>
      </c>
    </row>
    <row r="76" spans="1:7" ht="12">
      <c r="A76" s="629">
        <v>8</v>
      </c>
      <c r="B76" s="635">
        <f t="shared" si="3"/>
        <v>88</v>
      </c>
      <c r="C76" s="633">
        <f t="shared" si="4"/>
        <v>0</v>
      </c>
      <c r="D76" s="633">
        <f t="shared" si="8"/>
        <v>0</v>
      </c>
      <c r="E76" s="632">
        <f t="shared" si="10"/>
        <v>0</v>
      </c>
      <c r="F76" s="631">
        <f t="shared" si="1"/>
        <v>0</v>
      </c>
      <c r="G76" s="631">
        <f t="shared" si="2"/>
        <v>0</v>
      </c>
    </row>
    <row r="77" spans="1:7" ht="12">
      <c r="A77" s="629">
        <v>8</v>
      </c>
      <c r="B77" s="635">
        <f t="shared" si="3"/>
        <v>89</v>
      </c>
      <c r="C77" s="633">
        <f t="shared" si="4"/>
        <v>0</v>
      </c>
      <c r="D77" s="633">
        <f t="shared" si="8"/>
        <v>0</v>
      </c>
      <c r="E77" s="632">
        <f t="shared" si="10"/>
        <v>0</v>
      </c>
      <c r="F77" s="631">
        <f t="shared" si="1"/>
        <v>0</v>
      </c>
      <c r="G77" s="631">
        <f t="shared" si="2"/>
        <v>0</v>
      </c>
    </row>
    <row r="78" spans="1:7" ht="12">
      <c r="A78" s="629">
        <v>8</v>
      </c>
      <c r="B78" s="635">
        <f t="shared" si="3"/>
        <v>90</v>
      </c>
      <c r="C78" s="633">
        <f t="shared" si="4"/>
        <v>0</v>
      </c>
      <c r="D78" s="633">
        <f t="shared" si="8"/>
        <v>0</v>
      </c>
      <c r="E78" s="632">
        <f t="shared" si="10"/>
        <v>0</v>
      </c>
      <c r="F78" s="631">
        <f t="shared" si="1"/>
        <v>0</v>
      </c>
      <c r="G78" s="631">
        <f t="shared" si="2"/>
        <v>0</v>
      </c>
    </row>
    <row r="79" spans="1:7" ht="12">
      <c r="A79" s="629">
        <v>8</v>
      </c>
      <c r="B79" s="635">
        <f t="shared" si="3"/>
        <v>91</v>
      </c>
      <c r="C79" s="633">
        <f t="shared" si="4"/>
        <v>0</v>
      </c>
      <c r="D79" s="633">
        <f t="shared" si="8"/>
        <v>0</v>
      </c>
      <c r="E79" s="632">
        <f t="shared" si="10"/>
        <v>0</v>
      </c>
      <c r="F79" s="631">
        <f t="shared" si="1"/>
        <v>0</v>
      </c>
      <c r="G79" s="631">
        <f t="shared" si="2"/>
        <v>0</v>
      </c>
    </row>
    <row r="80" spans="1:7" ht="12">
      <c r="A80" s="629">
        <v>8</v>
      </c>
      <c r="B80" s="635">
        <f t="shared" si="3"/>
        <v>92</v>
      </c>
      <c r="C80" s="633">
        <f t="shared" si="4"/>
        <v>0</v>
      </c>
      <c r="D80" s="633">
        <f t="shared" si="8"/>
        <v>0</v>
      </c>
      <c r="E80" s="632">
        <f t="shared" si="10"/>
        <v>0</v>
      </c>
      <c r="F80" s="631">
        <f t="shared" si="1"/>
        <v>0</v>
      </c>
      <c r="G80" s="631">
        <f t="shared" si="2"/>
        <v>0</v>
      </c>
    </row>
    <row r="81" spans="1:7" ht="12">
      <c r="A81" s="629">
        <v>8</v>
      </c>
      <c r="B81" s="635">
        <f t="shared" si="3"/>
        <v>93</v>
      </c>
      <c r="C81" s="633">
        <f t="shared" si="4"/>
        <v>0</v>
      </c>
      <c r="D81" s="633">
        <f t="shared" si="8"/>
        <v>0</v>
      </c>
      <c r="E81" s="632">
        <f t="shared" si="10"/>
        <v>0</v>
      </c>
      <c r="F81" s="631">
        <f t="shared" si="1"/>
        <v>0</v>
      </c>
      <c r="G81" s="631">
        <f t="shared" si="2"/>
        <v>0</v>
      </c>
    </row>
    <row r="82" spans="1:7" ht="12">
      <c r="A82" s="629">
        <v>8</v>
      </c>
      <c r="B82" s="635">
        <f t="shared" si="3"/>
        <v>94</v>
      </c>
      <c r="C82" s="633">
        <f t="shared" si="4"/>
        <v>0</v>
      </c>
      <c r="D82" s="633">
        <f t="shared" si="8"/>
        <v>0</v>
      </c>
      <c r="E82" s="632">
        <f t="shared" si="10"/>
        <v>0</v>
      </c>
      <c r="F82" s="631">
        <f t="shared" si="1"/>
        <v>0</v>
      </c>
      <c r="G82" s="631">
        <f t="shared" si="2"/>
        <v>0</v>
      </c>
    </row>
    <row r="83" spans="1:7" ht="12">
      <c r="A83" s="629">
        <v>8</v>
      </c>
      <c r="B83" s="635">
        <f t="shared" si="3"/>
        <v>95</v>
      </c>
      <c r="C83" s="633">
        <f t="shared" si="4"/>
        <v>0</v>
      </c>
      <c r="D83" s="633">
        <f aca="true" t="shared" si="11" ref="D83:D114">$C$15-F83</f>
        <v>0</v>
      </c>
      <c r="E83" s="632">
        <f t="shared" si="10"/>
        <v>0</v>
      </c>
      <c r="F83" s="631">
        <f t="shared" si="1"/>
        <v>0</v>
      </c>
      <c r="G83" s="631">
        <f t="shared" si="2"/>
        <v>0</v>
      </c>
    </row>
    <row r="84" spans="1:7" ht="12">
      <c r="A84" s="636">
        <v>8</v>
      </c>
      <c r="B84" s="637">
        <f aca="true" t="shared" si="12" ref="B84:B147">B83+1</f>
        <v>96</v>
      </c>
      <c r="C84" s="638">
        <f t="shared" si="4"/>
        <v>0</v>
      </c>
      <c r="D84" s="638">
        <f t="shared" si="11"/>
        <v>0</v>
      </c>
      <c r="E84" s="639">
        <f t="shared" si="10"/>
        <v>0</v>
      </c>
      <c r="F84" s="640">
        <f aca="true" t="shared" si="13" ref="F84:F147">C84*E84</f>
        <v>0</v>
      </c>
      <c r="G84" s="640">
        <f aca="true" t="shared" si="14" ref="G84:G147">D84+F84</f>
        <v>0</v>
      </c>
    </row>
    <row r="85" spans="1:7" ht="12">
      <c r="A85" s="629">
        <v>9</v>
      </c>
      <c r="B85" s="635">
        <f t="shared" si="12"/>
        <v>97</v>
      </c>
      <c r="C85" s="633">
        <f aca="true" t="shared" si="15" ref="C85:C148">C84-D84</f>
        <v>0</v>
      </c>
      <c r="D85" s="633">
        <f t="shared" si="11"/>
        <v>0</v>
      </c>
      <c r="E85" s="632">
        <f t="shared" si="10"/>
        <v>0</v>
      </c>
      <c r="F85" s="631">
        <f t="shared" si="13"/>
        <v>0</v>
      </c>
      <c r="G85" s="631">
        <f t="shared" si="14"/>
        <v>0</v>
      </c>
    </row>
    <row r="86" spans="1:7" ht="12">
      <c r="A86" s="629">
        <v>9</v>
      </c>
      <c r="B86" s="635">
        <f t="shared" si="12"/>
        <v>98</v>
      </c>
      <c r="C86" s="633">
        <f t="shared" si="15"/>
        <v>0</v>
      </c>
      <c r="D86" s="633">
        <f t="shared" si="11"/>
        <v>0</v>
      </c>
      <c r="E86" s="632">
        <f t="shared" si="10"/>
        <v>0</v>
      </c>
      <c r="F86" s="631">
        <f t="shared" si="13"/>
        <v>0</v>
      </c>
      <c r="G86" s="631">
        <f t="shared" si="14"/>
        <v>0</v>
      </c>
    </row>
    <row r="87" spans="1:7" ht="12">
      <c r="A87" s="629">
        <v>9</v>
      </c>
      <c r="B87" s="635">
        <f t="shared" si="12"/>
        <v>99</v>
      </c>
      <c r="C87" s="633">
        <f t="shared" si="15"/>
        <v>0</v>
      </c>
      <c r="D87" s="633">
        <f t="shared" si="11"/>
        <v>0</v>
      </c>
      <c r="E87" s="632">
        <f t="shared" si="10"/>
        <v>0</v>
      </c>
      <c r="F87" s="631">
        <f t="shared" si="13"/>
        <v>0</v>
      </c>
      <c r="G87" s="631">
        <f t="shared" si="14"/>
        <v>0</v>
      </c>
    </row>
    <row r="88" spans="1:7" ht="12">
      <c r="A88" s="629">
        <v>9</v>
      </c>
      <c r="B88" s="635">
        <f t="shared" si="12"/>
        <v>100</v>
      </c>
      <c r="C88" s="633">
        <f t="shared" si="15"/>
        <v>0</v>
      </c>
      <c r="D88" s="633">
        <f t="shared" si="11"/>
        <v>0</v>
      </c>
      <c r="E88" s="632">
        <f t="shared" si="10"/>
        <v>0</v>
      </c>
      <c r="F88" s="631">
        <f t="shared" si="13"/>
        <v>0</v>
      </c>
      <c r="G88" s="631">
        <f t="shared" si="14"/>
        <v>0</v>
      </c>
    </row>
    <row r="89" spans="1:7" ht="12">
      <c r="A89" s="629">
        <v>9</v>
      </c>
      <c r="B89" s="635">
        <f t="shared" si="12"/>
        <v>101</v>
      </c>
      <c r="C89" s="633">
        <f t="shared" si="15"/>
        <v>0</v>
      </c>
      <c r="D89" s="633">
        <f t="shared" si="11"/>
        <v>0</v>
      </c>
      <c r="E89" s="632">
        <f t="shared" si="10"/>
        <v>0</v>
      </c>
      <c r="F89" s="631">
        <f t="shared" si="13"/>
        <v>0</v>
      </c>
      <c r="G89" s="631">
        <f t="shared" si="14"/>
        <v>0</v>
      </c>
    </row>
    <row r="90" spans="1:7" ht="12">
      <c r="A90" s="629">
        <v>9</v>
      </c>
      <c r="B90" s="635">
        <f t="shared" si="12"/>
        <v>102</v>
      </c>
      <c r="C90" s="633">
        <f t="shared" si="15"/>
        <v>0</v>
      </c>
      <c r="D90" s="633">
        <f t="shared" si="11"/>
        <v>0</v>
      </c>
      <c r="E90" s="632">
        <f t="shared" si="10"/>
        <v>0</v>
      </c>
      <c r="F90" s="631">
        <f t="shared" si="13"/>
        <v>0</v>
      </c>
      <c r="G90" s="631">
        <f t="shared" si="14"/>
        <v>0</v>
      </c>
    </row>
    <row r="91" spans="1:7" ht="12">
      <c r="A91" s="629">
        <v>9</v>
      </c>
      <c r="B91" s="635">
        <f t="shared" si="12"/>
        <v>103</v>
      </c>
      <c r="C91" s="633">
        <f t="shared" si="15"/>
        <v>0</v>
      </c>
      <c r="D91" s="633">
        <f t="shared" si="11"/>
        <v>0</v>
      </c>
      <c r="E91" s="632">
        <f t="shared" si="10"/>
        <v>0</v>
      </c>
      <c r="F91" s="631">
        <f t="shared" si="13"/>
        <v>0</v>
      </c>
      <c r="G91" s="631">
        <f t="shared" si="14"/>
        <v>0</v>
      </c>
    </row>
    <row r="92" spans="1:7" ht="12">
      <c r="A92" s="629">
        <v>9</v>
      </c>
      <c r="B92" s="635">
        <f t="shared" si="12"/>
        <v>104</v>
      </c>
      <c r="C92" s="633">
        <f t="shared" si="15"/>
        <v>0</v>
      </c>
      <c r="D92" s="633">
        <f t="shared" si="11"/>
        <v>0</v>
      </c>
      <c r="E92" s="632">
        <f t="shared" si="10"/>
        <v>0</v>
      </c>
      <c r="F92" s="631">
        <f t="shared" si="13"/>
        <v>0</v>
      </c>
      <c r="G92" s="631">
        <f t="shared" si="14"/>
        <v>0</v>
      </c>
    </row>
    <row r="93" spans="1:7" ht="12">
      <c r="A93" s="629">
        <v>9</v>
      </c>
      <c r="B93" s="635">
        <f t="shared" si="12"/>
        <v>105</v>
      </c>
      <c r="C93" s="633">
        <f t="shared" si="15"/>
        <v>0</v>
      </c>
      <c r="D93" s="633">
        <f t="shared" si="11"/>
        <v>0</v>
      </c>
      <c r="E93" s="632">
        <f t="shared" si="10"/>
        <v>0</v>
      </c>
      <c r="F93" s="631">
        <f t="shared" si="13"/>
        <v>0</v>
      </c>
      <c r="G93" s="631">
        <f t="shared" si="14"/>
        <v>0</v>
      </c>
    </row>
    <row r="94" spans="1:7" ht="12">
      <c r="A94" s="629">
        <v>9</v>
      </c>
      <c r="B94" s="635">
        <f t="shared" si="12"/>
        <v>106</v>
      </c>
      <c r="C94" s="633">
        <f t="shared" si="15"/>
        <v>0</v>
      </c>
      <c r="D94" s="633">
        <f t="shared" si="11"/>
        <v>0</v>
      </c>
      <c r="E94" s="632">
        <f t="shared" si="10"/>
        <v>0</v>
      </c>
      <c r="F94" s="631">
        <f t="shared" si="13"/>
        <v>0</v>
      </c>
      <c r="G94" s="631">
        <f t="shared" si="14"/>
        <v>0</v>
      </c>
    </row>
    <row r="95" spans="1:7" ht="12">
      <c r="A95" s="629">
        <v>9</v>
      </c>
      <c r="B95" s="635">
        <f t="shared" si="12"/>
        <v>107</v>
      </c>
      <c r="C95" s="633">
        <f t="shared" si="15"/>
        <v>0</v>
      </c>
      <c r="D95" s="633">
        <f t="shared" si="11"/>
        <v>0</v>
      </c>
      <c r="E95" s="632">
        <f t="shared" si="10"/>
        <v>0</v>
      </c>
      <c r="F95" s="631">
        <f t="shared" si="13"/>
        <v>0</v>
      </c>
      <c r="G95" s="631">
        <f t="shared" si="14"/>
        <v>0</v>
      </c>
    </row>
    <row r="96" spans="1:7" ht="12">
      <c r="A96" s="636">
        <v>9</v>
      </c>
      <c r="B96" s="637">
        <f t="shared" si="12"/>
        <v>108</v>
      </c>
      <c r="C96" s="638">
        <f t="shared" si="15"/>
        <v>0</v>
      </c>
      <c r="D96" s="638">
        <f t="shared" si="11"/>
        <v>0</v>
      </c>
      <c r="E96" s="639">
        <f t="shared" si="10"/>
        <v>0</v>
      </c>
      <c r="F96" s="640">
        <f t="shared" si="13"/>
        <v>0</v>
      </c>
      <c r="G96" s="640">
        <f t="shared" si="14"/>
        <v>0</v>
      </c>
    </row>
    <row r="97" spans="1:7" ht="12">
      <c r="A97" s="629">
        <v>10</v>
      </c>
      <c r="B97" s="635">
        <f t="shared" si="12"/>
        <v>109</v>
      </c>
      <c r="C97" s="633">
        <f t="shared" si="15"/>
        <v>0</v>
      </c>
      <c r="D97" s="633">
        <f t="shared" si="11"/>
        <v>0</v>
      </c>
      <c r="E97" s="632">
        <f t="shared" si="10"/>
        <v>0</v>
      </c>
      <c r="F97" s="631">
        <f t="shared" si="13"/>
        <v>0</v>
      </c>
      <c r="G97" s="631">
        <f t="shared" si="14"/>
        <v>0</v>
      </c>
    </row>
    <row r="98" spans="1:7" ht="12">
      <c r="A98" s="629">
        <v>10</v>
      </c>
      <c r="B98" s="635">
        <f t="shared" si="12"/>
        <v>110</v>
      </c>
      <c r="C98" s="633">
        <f t="shared" si="15"/>
        <v>0</v>
      </c>
      <c r="D98" s="633">
        <f t="shared" si="11"/>
        <v>0</v>
      </c>
      <c r="E98" s="632">
        <f t="shared" si="10"/>
        <v>0</v>
      </c>
      <c r="F98" s="631">
        <f t="shared" si="13"/>
        <v>0</v>
      </c>
      <c r="G98" s="631">
        <f t="shared" si="14"/>
        <v>0</v>
      </c>
    </row>
    <row r="99" spans="1:7" ht="12">
      <c r="A99" s="629">
        <v>10</v>
      </c>
      <c r="B99" s="635">
        <f t="shared" si="12"/>
        <v>111</v>
      </c>
      <c r="C99" s="633">
        <f t="shared" si="15"/>
        <v>0</v>
      </c>
      <c r="D99" s="633">
        <f t="shared" si="11"/>
        <v>0</v>
      </c>
      <c r="E99" s="632">
        <f t="shared" si="10"/>
        <v>0</v>
      </c>
      <c r="F99" s="631">
        <f t="shared" si="13"/>
        <v>0</v>
      </c>
      <c r="G99" s="631">
        <f t="shared" si="14"/>
        <v>0</v>
      </c>
    </row>
    <row r="100" spans="1:7" ht="12">
      <c r="A100" s="629">
        <v>10</v>
      </c>
      <c r="B100" s="635">
        <f t="shared" si="12"/>
        <v>112</v>
      </c>
      <c r="C100" s="633">
        <f t="shared" si="15"/>
        <v>0</v>
      </c>
      <c r="D100" s="633">
        <f t="shared" si="11"/>
        <v>0</v>
      </c>
      <c r="E100" s="632">
        <f t="shared" si="10"/>
        <v>0</v>
      </c>
      <c r="F100" s="631">
        <f t="shared" si="13"/>
        <v>0</v>
      </c>
      <c r="G100" s="631">
        <f t="shared" si="14"/>
        <v>0</v>
      </c>
    </row>
    <row r="101" spans="1:7" ht="12">
      <c r="A101" s="629">
        <v>10</v>
      </c>
      <c r="B101" s="635">
        <f t="shared" si="12"/>
        <v>113</v>
      </c>
      <c r="C101" s="633">
        <f t="shared" si="15"/>
        <v>0</v>
      </c>
      <c r="D101" s="633">
        <f t="shared" si="11"/>
        <v>0</v>
      </c>
      <c r="E101" s="632">
        <f t="shared" si="10"/>
        <v>0</v>
      </c>
      <c r="F101" s="631">
        <f t="shared" si="13"/>
        <v>0</v>
      </c>
      <c r="G101" s="631">
        <f t="shared" si="14"/>
        <v>0</v>
      </c>
    </row>
    <row r="102" spans="1:7" ht="12">
      <c r="A102" s="629">
        <v>10</v>
      </c>
      <c r="B102" s="635">
        <f t="shared" si="12"/>
        <v>114</v>
      </c>
      <c r="C102" s="633">
        <f t="shared" si="15"/>
        <v>0</v>
      </c>
      <c r="D102" s="633">
        <f t="shared" si="11"/>
        <v>0</v>
      </c>
      <c r="E102" s="632">
        <f t="shared" si="10"/>
        <v>0</v>
      </c>
      <c r="F102" s="631">
        <f t="shared" si="13"/>
        <v>0</v>
      </c>
      <c r="G102" s="631">
        <f t="shared" si="14"/>
        <v>0</v>
      </c>
    </row>
    <row r="103" spans="1:7" ht="12">
      <c r="A103" s="629">
        <v>10</v>
      </c>
      <c r="B103" s="635">
        <f t="shared" si="12"/>
        <v>115</v>
      </c>
      <c r="C103" s="633">
        <f t="shared" si="15"/>
        <v>0</v>
      </c>
      <c r="D103" s="633">
        <f t="shared" si="11"/>
        <v>0</v>
      </c>
      <c r="E103" s="632">
        <f t="shared" si="10"/>
        <v>0</v>
      </c>
      <c r="F103" s="631">
        <f t="shared" si="13"/>
        <v>0</v>
      </c>
      <c r="G103" s="631">
        <f t="shared" si="14"/>
        <v>0</v>
      </c>
    </row>
    <row r="104" spans="1:7" ht="12">
      <c r="A104" s="629">
        <v>10</v>
      </c>
      <c r="B104" s="635">
        <f t="shared" si="12"/>
        <v>116</v>
      </c>
      <c r="C104" s="633">
        <f t="shared" si="15"/>
        <v>0</v>
      </c>
      <c r="D104" s="633">
        <f t="shared" si="11"/>
        <v>0</v>
      </c>
      <c r="E104" s="632">
        <f t="shared" si="10"/>
        <v>0</v>
      </c>
      <c r="F104" s="631">
        <f t="shared" si="13"/>
        <v>0</v>
      </c>
      <c r="G104" s="631">
        <f t="shared" si="14"/>
        <v>0</v>
      </c>
    </row>
    <row r="105" spans="1:7" ht="12">
      <c r="A105" s="629">
        <v>10</v>
      </c>
      <c r="B105" s="635">
        <f t="shared" si="12"/>
        <v>117</v>
      </c>
      <c r="C105" s="633">
        <f t="shared" si="15"/>
        <v>0</v>
      </c>
      <c r="D105" s="633">
        <f t="shared" si="11"/>
        <v>0</v>
      </c>
      <c r="E105" s="632">
        <f t="shared" si="10"/>
        <v>0</v>
      </c>
      <c r="F105" s="631">
        <f t="shared" si="13"/>
        <v>0</v>
      </c>
      <c r="G105" s="631">
        <f t="shared" si="14"/>
        <v>0</v>
      </c>
    </row>
    <row r="106" spans="1:7" ht="12">
      <c r="A106" s="629">
        <v>10</v>
      </c>
      <c r="B106" s="635">
        <f t="shared" si="12"/>
        <v>118</v>
      </c>
      <c r="C106" s="633">
        <f t="shared" si="15"/>
        <v>0</v>
      </c>
      <c r="D106" s="633">
        <f t="shared" si="11"/>
        <v>0</v>
      </c>
      <c r="E106" s="632">
        <f t="shared" si="10"/>
        <v>0</v>
      </c>
      <c r="F106" s="631">
        <f t="shared" si="13"/>
        <v>0</v>
      </c>
      <c r="G106" s="631">
        <f t="shared" si="14"/>
        <v>0</v>
      </c>
    </row>
    <row r="107" spans="1:7" ht="12">
      <c r="A107" s="629">
        <v>10</v>
      </c>
      <c r="B107" s="635">
        <f t="shared" si="12"/>
        <v>119</v>
      </c>
      <c r="C107" s="633">
        <f t="shared" si="15"/>
        <v>0</v>
      </c>
      <c r="D107" s="633">
        <f t="shared" si="11"/>
        <v>0</v>
      </c>
      <c r="E107" s="632">
        <f t="shared" si="10"/>
        <v>0</v>
      </c>
      <c r="F107" s="631">
        <f t="shared" si="13"/>
        <v>0</v>
      </c>
      <c r="G107" s="631">
        <f t="shared" si="14"/>
        <v>0</v>
      </c>
    </row>
    <row r="108" spans="1:7" ht="12">
      <c r="A108" s="636">
        <v>10</v>
      </c>
      <c r="B108" s="637">
        <f t="shared" si="12"/>
        <v>120</v>
      </c>
      <c r="C108" s="638">
        <f t="shared" si="15"/>
        <v>0</v>
      </c>
      <c r="D108" s="638">
        <f t="shared" si="11"/>
        <v>0</v>
      </c>
      <c r="E108" s="639">
        <f t="shared" si="10"/>
        <v>0</v>
      </c>
      <c r="F108" s="640">
        <f t="shared" si="13"/>
        <v>0</v>
      </c>
      <c r="G108" s="640">
        <f t="shared" si="14"/>
        <v>0</v>
      </c>
    </row>
    <row r="109" spans="1:7" ht="12">
      <c r="A109" s="629">
        <v>11</v>
      </c>
      <c r="B109" s="635">
        <f t="shared" si="12"/>
        <v>121</v>
      </c>
      <c r="C109" s="633">
        <f t="shared" si="15"/>
        <v>0</v>
      </c>
      <c r="D109" s="633">
        <f t="shared" si="11"/>
        <v>0</v>
      </c>
      <c r="E109" s="632">
        <f t="shared" si="10"/>
        <v>0</v>
      </c>
      <c r="F109" s="631">
        <f t="shared" si="13"/>
        <v>0</v>
      </c>
      <c r="G109" s="631">
        <f t="shared" si="14"/>
        <v>0</v>
      </c>
    </row>
    <row r="110" spans="1:7" ht="12">
      <c r="A110" s="629">
        <v>11</v>
      </c>
      <c r="B110" s="635">
        <f t="shared" si="12"/>
        <v>122</v>
      </c>
      <c r="C110" s="633">
        <f t="shared" si="15"/>
        <v>0</v>
      </c>
      <c r="D110" s="633">
        <f t="shared" si="11"/>
        <v>0</v>
      </c>
      <c r="E110" s="632">
        <f t="shared" si="10"/>
        <v>0</v>
      </c>
      <c r="F110" s="631">
        <f t="shared" si="13"/>
        <v>0</v>
      </c>
      <c r="G110" s="631">
        <f t="shared" si="14"/>
        <v>0</v>
      </c>
    </row>
    <row r="111" spans="1:7" ht="12">
      <c r="A111" s="629">
        <v>11</v>
      </c>
      <c r="B111" s="635">
        <f t="shared" si="12"/>
        <v>123</v>
      </c>
      <c r="C111" s="633">
        <f t="shared" si="15"/>
        <v>0</v>
      </c>
      <c r="D111" s="633">
        <f t="shared" si="11"/>
        <v>0</v>
      </c>
      <c r="E111" s="632">
        <f t="shared" si="10"/>
        <v>0</v>
      </c>
      <c r="F111" s="631">
        <f t="shared" si="13"/>
        <v>0</v>
      </c>
      <c r="G111" s="631">
        <f t="shared" si="14"/>
        <v>0</v>
      </c>
    </row>
    <row r="112" spans="1:7" ht="12">
      <c r="A112" s="629">
        <v>11</v>
      </c>
      <c r="B112" s="635">
        <f t="shared" si="12"/>
        <v>124</v>
      </c>
      <c r="C112" s="633">
        <f t="shared" si="15"/>
        <v>0</v>
      </c>
      <c r="D112" s="633">
        <f t="shared" si="11"/>
        <v>0</v>
      </c>
      <c r="E112" s="632">
        <f t="shared" si="10"/>
        <v>0</v>
      </c>
      <c r="F112" s="631">
        <f t="shared" si="13"/>
        <v>0</v>
      </c>
      <c r="G112" s="631">
        <f t="shared" si="14"/>
        <v>0</v>
      </c>
    </row>
    <row r="113" spans="1:7" ht="12">
      <c r="A113" s="629">
        <v>11</v>
      </c>
      <c r="B113" s="635">
        <f t="shared" si="12"/>
        <v>125</v>
      </c>
      <c r="C113" s="633">
        <f t="shared" si="15"/>
        <v>0</v>
      </c>
      <c r="D113" s="633">
        <f t="shared" si="11"/>
        <v>0</v>
      </c>
      <c r="E113" s="632">
        <f t="shared" si="10"/>
        <v>0</v>
      </c>
      <c r="F113" s="631">
        <f t="shared" si="13"/>
        <v>0</v>
      </c>
      <c r="G113" s="631">
        <f t="shared" si="14"/>
        <v>0</v>
      </c>
    </row>
    <row r="114" spans="1:7" ht="12">
      <c r="A114" s="629">
        <v>11</v>
      </c>
      <c r="B114" s="635">
        <f t="shared" si="12"/>
        <v>126</v>
      </c>
      <c r="C114" s="633">
        <f t="shared" si="15"/>
        <v>0</v>
      </c>
      <c r="D114" s="633">
        <f t="shared" si="11"/>
        <v>0</v>
      </c>
      <c r="E114" s="632">
        <f t="shared" si="10"/>
        <v>0</v>
      </c>
      <c r="F114" s="631">
        <f t="shared" si="13"/>
        <v>0</v>
      </c>
      <c r="G114" s="631">
        <f t="shared" si="14"/>
        <v>0</v>
      </c>
    </row>
    <row r="115" spans="1:7" ht="12">
      <c r="A115" s="629">
        <v>11</v>
      </c>
      <c r="B115" s="635">
        <f t="shared" si="12"/>
        <v>127</v>
      </c>
      <c r="C115" s="633">
        <f t="shared" si="15"/>
        <v>0</v>
      </c>
      <c r="D115" s="633">
        <f aca="true" t="shared" si="16" ref="D115:D146">$C$15-F115</f>
        <v>0</v>
      </c>
      <c r="E115" s="632">
        <f t="shared" si="10"/>
        <v>0</v>
      </c>
      <c r="F115" s="631">
        <f t="shared" si="13"/>
        <v>0</v>
      </c>
      <c r="G115" s="631">
        <f t="shared" si="14"/>
        <v>0</v>
      </c>
    </row>
    <row r="116" spans="1:7" ht="12">
      <c r="A116" s="629">
        <v>11</v>
      </c>
      <c r="B116" s="635">
        <f t="shared" si="12"/>
        <v>128</v>
      </c>
      <c r="C116" s="633">
        <f t="shared" si="15"/>
        <v>0</v>
      </c>
      <c r="D116" s="633">
        <f t="shared" si="16"/>
        <v>0</v>
      </c>
      <c r="E116" s="632">
        <f t="shared" si="10"/>
        <v>0</v>
      </c>
      <c r="F116" s="631">
        <f t="shared" si="13"/>
        <v>0</v>
      </c>
      <c r="G116" s="631">
        <f t="shared" si="14"/>
        <v>0</v>
      </c>
    </row>
    <row r="117" spans="1:7" ht="12">
      <c r="A117" s="629">
        <v>11</v>
      </c>
      <c r="B117" s="635">
        <f t="shared" si="12"/>
        <v>129</v>
      </c>
      <c r="C117" s="633">
        <f t="shared" si="15"/>
        <v>0</v>
      </c>
      <c r="D117" s="633">
        <f t="shared" si="16"/>
        <v>0</v>
      </c>
      <c r="E117" s="632">
        <f t="shared" si="10"/>
        <v>0</v>
      </c>
      <c r="F117" s="631">
        <f t="shared" si="13"/>
        <v>0</v>
      </c>
      <c r="G117" s="631">
        <f t="shared" si="14"/>
        <v>0</v>
      </c>
    </row>
    <row r="118" spans="1:7" ht="12">
      <c r="A118" s="629">
        <v>11</v>
      </c>
      <c r="B118" s="635">
        <f t="shared" si="12"/>
        <v>130</v>
      </c>
      <c r="C118" s="633">
        <f t="shared" si="15"/>
        <v>0</v>
      </c>
      <c r="D118" s="633">
        <f t="shared" si="16"/>
        <v>0</v>
      </c>
      <c r="E118" s="632">
        <f t="shared" si="10"/>
        <v>0</v>
      </c>
      <c r="F118" s="631">
        <f t="shared" si="13"/>
        <v>0</v>
      </c>
      <c r="G118" s="631">
        <f t="shared" si="14"/>
        <v>0</v>
      </c>
    </row>
    <row r="119" spans="1:7" ht="12">
      <c r="A119" s="629">
        <v>11</v>
      </c>
      <c r="B119" s="635">
        <f t="shared" si="12"/>
        <v>131</v>
      </c>
      <c r="C119" s="633">
        <f t="shared" si="15"/>
        <v>0</v>
      </c>
      <c r="D119" s="633">
        <f t="shared" si="16"/>
        <v>0</v>
      </c>
      <c r="E119" s="632">
        <f t="shared" si="10"/>
        <v>0</v>
      </c>
      <c r="F119" s="631">
        <f t="shared" si="13"/>
        <v>0</v>
      </c>
      <c r="G119" s="631">
        <f t="shared" si="14"/>
        <v>0</v>
      </c>
    </row>
    <row r="120" spans="1:7" ht="12">
      <c r="A120" s="636">
        <v>11</v>
      </c>
      <c r="B120" s="637">
        <f t="shared" si="12"/>
        <v>132</v>
      </c>
      <c r="C120" s="638">
        <f t="shared" si="15"/>
        <v>0</v>
      </c>
      <c r="D120" s="638">
        <f t="shared" si="16"/>
        <v>0</v>
      </c>
      <c r="E120" s="639">
        <f t="shared" si="10"/>
        <v>0</v>
      </c>
      <c r="F120" s="640">
        <f t="shared" si="13"/>
        <v>0</v>
      </c>
      <c r="G120" s="640">
        <f t="shared" si="14"/>
        <v>0</v>
      </c>
    </row>
    <row r="121" spans="1:7" ht="12">
      <c r="A121" s="629">
        <v>12</v>
      </c>
      <c r="B121" s="635">
        <f t="shared" si="12"/>
        <v>133</v>
      </c>
      <c r="C121" s="633">
        <f t="shared" si="15"/>
        <v>0</v>
      </c>
      <c r="D121" s="633">
        <f t="shared" si="16"/>
        <v>0</v>
      </c>
      <c r="E121" s="632">
        <f t="shared" si="10"/>
        <v>0</v>
      </c>
      <c r="F121" s="631">
        <f t="shared" si="13"/>
        <v>0</v>
      </c>
      <c r="G121" s="631">
        <f t="shared" si="14"/>
        <v>0</v>
      </c>
    </row>
    <row r="122" spans="1:7" ht="12">
      <c r="A122" s="629">
        <v>12</v>
      </c>
      <c r="B122" s="635">
        <f t="shared" si="12"/>
        <v>134</v>
      </c>
      <c r="C122" s="633">
        <f t="shared" si="15"/>
        <v>0</v>
      </c>
      <c r="D122" s="633">
        <f t="shared" si="16"/>
        <v>0</v>
      </c>
      <c r="E122" s="632">
        <f t="shared" si="10"/>
        <v>0</v>
      </c>
      <c r="F122" s="631">
        <f t="shared" si="13"/>
        <v>0</v>
      </c>
      <c r="G122" s="631">
        <f t="shared" si="14"/>
        <v>0</v>
      </c>
    </row>
    <row r="123" spans="1:7" ht="12">
      <c r="A123" s="629">
        <v>12</v>
      </c>
      <c r="B123" s="635">
        <f t="shared" si="12"/>
        <v>135</v>
      </c>
      <c r="C123" s="633">
        <f t="shared" si="15"/>
        <v>0</v>
      </c>
      <c r="D123" s="633">
        <f t="shared" si="16"/>
        <v>0</v>
      </c>
      <c r="E123" s="632">
        <f t="shared" si="10"/>
        <v>0</v>
      </c>
      <c r="F123" s="631">
        <f t="shared" si="13"/>
        <v>0</v>
      </c>
      <c r="G123" s="631">
        <f t="shared" si="14"/>
        <v>0</v>
      </c>
    </row>
    <row r="124" spans="1:7" ht="12">
      <c r="A124" s="629">
        <v>12</v>
      </c>
      <c r="B124" s="635">
        <f t="shared" si="12"/>
        <v>136</v>
      </c>
      <c r="C124" s="633">
        <f t="shared" si="15"/>
        <v>0</v>
      </c>
      <c r="D124" s="633">
        <f t="shared" si="16"/>
        <v>0</v>
      </c>
      <c r="E124" s="632">
        <f t="shared" si="10"/>
        <v>0</v>
      </c>
      <c r="F124" s="631">
        <f t="shared" si="13"/>
        <v>0</v>
      </c>
      <c r="G124" s="631">
        <f t="shared" si="14"/>
        <v>0</v>
      </c>
    </row>
    <row r="125" spans="1:7" ht="12">
      <c r="A125" s="629">
        <v>12</v>
      </c>
      <c r="B125" s="635">
        <f t="shared" si="12"/>
        <v>137</v>
      </c>
      <c r="C125" s="633">
        <f t="shared" si="15"/>
        <v>0</v>
      </c>
      <c r="D125" s="633">
        <f t="shared" si="16"/>
        <v>0</v>
      </c>
      <c r="E125" s="632">
        <f t="shared" si="10"/>
        <v>0</v>
      </c>
      <c r="F125" s="631">
        <f t="shared" si="13"/>
        <v>0</v>
      </c>
      <c r="G125" s="631">
        <f t="shared" si="14"/>
        <v>0</v>
      </c>
    </row>
    <row r="126" spans="1:7" ht="12">
      <c r="A126" s="629">
        <v>12</v>
      </c>
      <c r="B126" s="635">
        <f t="shared" si="12"/>
        <v>138</v>
      </c>
      <c r="C126" s="633">
        <f t="shared" si="15"/>
        <v>0</v>
      </c>
      <c r="D126" s="633">
        <f t="shared" si="16"/>
        <v>0</v>
      </c>
      <c r="E126" s="632">
        <f t="shared" si="10"/>
        <v>0</v>
      </c>
      <c r="F126" s="631">
        <f t="shared" si="13"/>
        <v>0</v>
      </c>
      <c r="G126" s="631">
        <f t="shared" si="14"/>
        <v>0</v>
      </c>
    </row>
    <row r="127" spans="1:7" ht="12">
      <c r="A127" s="629">
        <v>12</v>
      </c>
      <c r="B127" s="635">
        <f t="shared" si="12"/>
        <v>139</v>
      </c>
      <c r="C127" s="633">
        <f t="shared" si="15"/>
        <v>0</v>
      </c>
      <c r="D127" s="633">
        <f t="shared" si="16"/>
        <v>0</v>
      </c>
      <c r="E127" s="632">
        <f t="shared" si="10"/>
        <v>0</v>
      </c>
      <c r="F127" s="631">
        <f t="shared" si="13"/>
        <v>0</v>
      </c>
      <c r="G127" s="631">
        <f t="shared" si="14"/>
        <v>0</v>
      </c>
    </row>
    <row r="128" spans="1:7" ht="12">
      <c r="A128" s="629">
        <v>12</v>
      </c>
      <c r="B128" s="635">
        <f t="shared" si="12"/>
        <v>140</v>
      </c>
      <c r="C128" s="633">
        <f t="shared" si="15"/>
        <v>0</v>
      </c>
      <c r="D128" s="633">
        <f t="shared" si="16"/>
        <v>0</v>
      </c>
      <c r="E128" s="632">
        <f t="shared" si="10"/>
        <v>0</v>
      </c>
      <c r="F128" s="631">
        <f t="shared" si="13"/>
        <v>0</v>
      </c>
      <c r="G128" s="631">
        <f t="shared" si="14"/>
        <v>0</v>
      </c>
    </row>
    <row r="129" spans="1:7" ht="12">
      <c r="A129" s="629">
        <v>12</v>
      </c>
      <c r="B129" s="635">
        <f t="shared" si="12"/>
        <v>141</v>
      </c>
      <c r="C129" s="633">
        <f t="shared" si="15"/>
        <v>0</v>
      </c>
      <c r="D129" s="633">
        <f t="shared" si="16"/>
        <v>0</v>
      </c>
      <c r="E129" s="632">
        <f t="shared" si="10"/>
        <v>0</v>
      </c>
      <c r="F129" s="631">
        <f t="shared" si="13"/>
        <v>0</v>
      </c>
      <c r="G129" s="631">
        <f t="shared" si="14"/>
        <v>0</v>
      </c>
    </row>
    <row r="130" spans="1:7" ht="12">
      <c r="A130" s="629">
        <v>12</v>
      </c>
      <c r="B130" s="635">
        <f t="shared" si="12"/>
        <v>142</v>
      </c>
      <c r="C130" s="633">
        <f t="shared" si="15"/>
        <v>0</v>
      </c>
      <c r="D130" s="633">
        <f t="shared" si="16"/>
        <v>0</v>
      </c>
      <c r="E130" s="632">
        <f t="shared" si="10"/>
        <v>0</v>
      </c>
      <c r="F130" s="631">
        <f t="shared" si="13"/>
        <v>0</v>
      </c>
      <c r="G130" s="631">
        <f t="shared" si="14"/>
        <v>0</v>
      </c>
    </row>
    <row r="131" spans="1:7" ht="12">
      <c r="A131" s="629">
        <v>12</v>
      </c>
      <c r="B131" s="635">
        <f t="shared" si="12"/>
        <v>143</v>
      </c>
      <c r="C131" s="633">
        <f t="shared" si="15"/>
        <v>0</v>
      </c>
      <c r="D131" s="633">
        <f t="shared" si="16"/>
        <v>0</v>
      </c>
      <c r="E131" s="632">
        <f t="shared" si="10"/>
        <v>0</v>
      </c>
      <c r="F131" s="631">
        <f t="shared" si="13"/>
        <v>0</v>
      </c>
      <c r="G131" s="631">
        <f t="shared" si="14"/>
        <v>0</v>
      </c>
    </row>
    <row r="132" spans="1:7" ht="12">
      <c r="A132" s="636">
        <v>12</v>
      </c>
      <c r="B132" s="637">
        <f t="shared" si="12"/>
        <v>144</v>
      </c>
      <c r="C132" s="638">
        <f t="shared" si="15"/>
        <v>0</v>
      </c>
      <c r="D132" s="638">
        <f t="shared" si="16"/>
        <v>0</v>
      </c>
      <c r="E132" s="639">
        <f aca="true" t="shared" si="17" ref="E132:E198">E131</f>
        <v>0</v>
      </c>
      <c r="F132" s="640">
        <f t="shared" si="13"/>
        <v>0</v>
      </c>
      <c r="G132" s="640">
        <f t="shared" si="14"/>
        <v>0</v>
      </c>
    </row>
    <row r="133" spans="1:7" ht="12">
      <c r="A133" s="629">
        <v>13</v>
      </c>
      <c r="B133" s="635">
        <f t="shared" si="12"/>
        <v>145</v>
      </c>
      <c r="C133" s="633">
        <f t="shared" si="15"/>
        <v>0</v>
      </c>
      <c r="D133" s="633">
        <f t="shared" si="16"/>
        <v>0</v>
      </c>
      <c r="E133" s="632">
        <f t="shared" si="17"/>
        <v>0</v>
      </c>
      <c r="F133" s="631">
        <f t="shared" si="13"/>
        <v>0</v>
      </c>
      <c r="G133" s="631">
        <f t="shared" si="14"/>
        <v>0</v>
      </c>
    </row>
    <row r="134" spans="1:7" ht="12">
      <c r="A134" s="629">
        <v>13</v>
      </c>
      <c r="B134" s="635">
        <f t="shared" si="12"/>
        <v>146</v>
      </c>
      <c r="C134" s="633">
        <f t="shared" si="15"/>
        <v>0</v>
      </c>
      <c r="D134" s="633">
        <f t="shared" si="16"/>
        <v>0</v>
      </c>
      <c r="E134" s="632">
        <f t="shared" si="17"/>
        <v>0</v>
      </c>
      <c r="F134" s="631">
        <f t="shared" si="13"/>
        <v>0</v>
      </c>
      <c r="G134" s="631">
        <f t="shared" si="14"/>
        <v>0</v>
      </c>
    </row>
    <row r="135" spans="1:7" ht="12">
      <c r="A135" s="629">
        <v>13</v>
      </c>
      <c r="B135" s="635">
        <f t="shared" si="12"/>
        <v>147</v>
      </c>
      <c r="C135" s="633">
        <f t="shared" si="15"/>
        <v>0</v>
      </c>
      <c r="D135" s="633">
        <f t="shared" si="16"/>
        <v>0</v>
      </c>
      <c r="E135" s="632">
        <f t="shared" si="17"/>
        <v>0</v>
      </c>
      <c r="F135" s="631">
        <f t="shared" si="13"/>
        <v>0</v>
      </c>
      <c r="G135" s="631">
        <f t="shared" si="14"/>
        <v>0</v>
      </c>
    </row>
    <row r="136" spans="1:7" ht="12">
      <c r="A136" s="629">
        <v>13</v>
      </c>
      <c r="B136" s="635">
        <f t="shared" si="12"/>
        <v>148</v>
      </c>
      <c r="C136" s="633">
        <f t="shared" si="15"/>
        <v>0</v>
      </c>
      <c r="D136" s="633">
        <f t="shared" si="16"/>
        <v>0</v>
      </c>
      <c r="E136" s="632">
        <f t="shared" si="17"/>
        <v>0</v>
      </c>
      <c r="F136" s="631">
        <f t="shared" si="13"/>
        <v>0</v>
      </c>
      <c r="G136" s="631">
        <f t="shared" si="14"/>
        <v>0</v>
      </c>
    </row>
    <row r="137" spans="1:7" ht="12">
      <c r="A137" s="629">
        <v>13</v>
      </c>
      <c r="B137" s="635">
        <f t="shared" si="12"/>
        <v>149</v>
      </c>
      <c r="C137" s="633">
        <f t="shared" si="15"/>
        <v>0</v>
      </c>
      <c r="D137" s="633">
        <f t="shared" si="16"/>
        <v>0</v>
      </c>
      <c r="E137" s="632">
        <f t="shared" si="17"/>
        <v>0</v>
      </c>
      <c r="F137" s="631">
        <f t="shared" si="13"/>
        <v>0</v>
      </c>
      <c r="G137" s="631">
        <f t="shared" si="14"/>
        <v>0</v>
      </c>
    </row>
    <row r="138" spans="1:7" ht="12">
      <c r="A138" s="629">
        <v>13</v>
      </c>
      <c r="B138" s="635">
        <f t="shared" si="12"/>
        <v>150</v>
      </c>
      <c r="C138" s="633">
        <f t="shared" si="15"/>
        <v>0</v>
      </c>
      <c r="D138" s="633">
        <f t="shared" si="16"/>
        <v>0</v>
      </c>
      <c r="E138" s="632">
        <f t="shared" si="17"/>
        <v>0</v>
      </c>
      <c r="F138" s="631">
        <f t="shared" si="13"/>
        <v>0</v>
      </c>
      <c r="G138" s="631">
        <f t="shared" si="14"/>
        <v>0</v>
      </c>
    </row>
    <row r="139" spans="1:7" ht="12">
      <c r="A139" s="629">
        <v>13</v>
      </c>
      <c r="B139" s="635">
        <f t="shared" si="12"/>
        <v>151</v>
      </c>
      <c r="C139" s="633">
        <f t="shared" si="15"/>
        <v>0</v>
      </c>
      <c r="D139" s="633">
        <f t="shared" si="16"/>
        <v>0</v>
      </c>
      <c r="E139" s="632">
        <f t="shared" si="17"/>
        <v>0</v>
      </c>
      <c r="F139" s="631">
        <f t="shared" si="13"/>
        <v>0</v>
      </c>
      <c r="G139" s="631">
        <f t="shared" si="14"/>
        <v>0</v>
      </c>
    </row>
    <row r="140" spans="1:7" ht="12">
      <c r="A140" s="629">
        <v>13</v>
      </c>
      <c r="B140" s="635">
        <f t="shared" si="12"/>
        <v>152</v>
      </c>
      <c r="C140" s="633">
        <f t="shared" si="15"/>
        <v>0</v>
      </c>
      <c r="D140" s="633">
        <f t="shared" si="16"/>
        <v>0</v>
      </c>
      <c r="E140" s="632">
        <f t="shared" si="17"/>
        <v>0</v>
      </c>
      <c r="F140" s="631">
        <f t="shared" si="13"/>
        <v>0</v>
      </c>
      <c r="G140" s="631">
        <f t="shared" si="14"/>
        <v>0</v>
      </c>
    </row>
    <row r="141" spans="1:7" ht="12">
      <c r="A141" s="629">
        <v>13</v>
      </c>
      <c r="B141" s="635">
        <f t="shared" si="12"/>
        <v>153</v>
      </c>
      <c r="C141" s="633">
        <f t="shared" si="15"/>
        <v>0</v>
      </c>
      <c r="D141" s="633">
        <f t="shared" si="16"/>
        <v>0</v>
      </c>
      <c r="E141" s="632">
        <f t="shared" si="17"/>
        <v>0</v>
      </c>
      <c r="F141" s="631">
        <f t="shared" si="13"/>
        <v>0</v>
      </c>
      <c r="G141" s="631">
        <f t="shared" si="14"/>
        <v>0</v>
      </c>
    </row>
    <row r="142" spans="1:7" ht="12">
      <c r="A142" s="629">
        <v>13</v>
      </c>
      <c r="B142" s="635">
        <f t="shared" si="12"/>
        <v>154</v>
      </c>
      <c r="C142" s="633">
        <f t="shared" si="15"/>
        <v>0</v>
      </c>
      <c r="D142" s="633">
        <f t="shared" si="16"/>
        <v>0</v>
      </c>
      <c r="E142" s="632">
        <f t="shared" si="17"/>
        <v>0</v>
      </c>
      <c r="F142" s="631">
        <f t="shared" si="13"/>
        <v>0</v>
      </c>
      <c r="G142" s="631">
        <f t="shared" si="14"/>
        <v>0</v>
      </c>
    </row>
    <row r="143" spans="1:7" ht="12">
      <c r="A143" s="629">
        <v>13</v>
      </c>
      <c r="B143" s="635">
        <f t="shared" si="12"/>
        <v>155</v>
      </c>
      <c r="C143" s="633">
        <f t="shared" si="15"/>
        <v>0</v>
      </c>
      <c r="D143" s="633">
        <f t="shared" si="16"/>
        <v>0</v>
      </c>
      <c r="E143" s="632">
        <f t="shared" si="17"/>
        <v>0</v>
      </c>
      <c r="F143" s="631">
        <f t="shared" si="13"/>
        <v>0</v>
      </c>
      <c r="G143" s="631">
        <f t="shared" si="14"/>
        <v>0</v>
      </c>
    </row>
    <row r="144" spans="1:7" ht="12">
      <c r="A144" s="636">
        <v>13</v>
      </c>
      <c r="B144" s="637">
        <f t="shared" si="12"/>
        <v>156</v>
      </c>
      <c r="C144" s="638">
        <f t="shared" si="15"/>
        <v>0</v>
      </c>
      <c r="D144" s="638">
        <f t="shared" si="16"/>
        <v>0</v>
      </c>
      <c r="E144" s="639">
        <f t="shared" si="17"/>
        <v>0</v>
      </c>
      <c r="F144" s="640">
        <f t="shared" si="13"/>
        <v>0</v>
      </c>
      <c r="G144" s="640">
        <f t="shared" si="14"/>
        <v>0</v>
      </c>
    </row>
    <row r="145" spans="1:7" ht="12">
      <c r="A145" s="629">
        <v>14</v>
      </c>
      <c r="B145" s="635">
        <f t="shared" si="12"/>
        <v>157</v>
      </c>
      <c r="C145" s="633">
        <f t="shared" si="15"/>
        <v>0</v>
      </c>
      <c r="D145" s="633">
        <f t="shared" si="16"/>
        <v>0</v>
      </c>
      <c r="E145" s="632">
        <f t="shared" si="17"/>
        <v>0</v>
      </c>
      <c r="F145" s="631">
        <f t="shared" si="13"/>
        <v>0</v>
      </c>
      <c r="G145" s="631">
        <f t="shared" si="14"/>
        <v>0</v>
      </c>
    </row>
    <row r="146" spans="1:8" ht="12">
      <c r="A146" s="629">
        <v>14</v>
      </c>
      <c r="B146" s="635">
        <f t="shared" si="12"/>
        <v>158</v>
      </c>
      <c r="C146" s="633">
        <f t="shared" si="15"/>
        <v>0</v>
      </c>
      <c r="D146" s="633">
        <f t="shared" si="16"/>
        <v>0</v>
      </c>
      <c r="E146" s="632">
        <f t="shared" si="17"/>
        <v>0</v>
      </c>
      <c r="F146" s="631">
        <f t="shared" si="13"/>
        <v>0</v>
      </c>
      <c r="G146" s="631">
        <f t="shared" si="14"/>
        <v>0</v>
      </c>
      <c r="H146" s="621"/>
    </row>
    <row r="147" spans="1:7" ht="12">
      <c r="A147" s="629">
        <v>14</v>
      </c>
      <c r="B147" s="635">
        <f t="shared" si="12"/>
        <v>159</v>
      </c>
      <c r="C147" s="633">
        <f t="shared" si="15"/>
        <v>0</v>
      </c>
      <c r="D147" s="633">
        <f aca="true" t="shared" si="18" ref="D147:D178">$C$15-F147</f>
        <v>0</v>
      </c>
      <c r="E147" s="632">
        <f t="shared" si="17"/>
        <v>0</v>
      </c>
      <c r="F147" s="631">
        <f t="shared" si="13"/>
        <v>0</v>
      </c>
      <c r="G147" s="631">
        <f t="shared" si="14"/>
        <v>0</v>
      </c>
    </row>
    <row r="148" spans="1:7" ht="12">
      <c r="A148" s="629">
        <v>14</v>
      </c>
      <c r="B148" s="635">
        <f aca="true" t="shared" si="19" ref="B148:B210">B147+1</f>
        <v>160</v>
      </c>
      <c r="C148" s="633">
        <f t="shared" si="15"/>
        <v>0</v>
      </c>
      <c r="D148" s="633">
        <f t="shared" si="18"/>
        <v>0</v>
      </c>
      <c r="E148" s="632">
        <f t="shared" si="17"/>
        <v>0</v>
      </c>
      <c r="F148" s="631">
        <f aca="true" t="shared" si="20" ref="F148:F197">C148*E148</f>
        <v>0</v>
      </c>
      <c r="G148" s="631">
        <f aca="true" t="shared" si="21" ref="G148:G197">D148+F148</f>
        <v>0</v>
      </c>
    </row>
    <row r="149" spans="1:7" ht="12">
      <c r="A149" s="629">
        <v>14</v>
      </c>
      <c r="B149" s="635">
        <f t="shared" si="19"/>
        <v>161</v>
      </c>
      <c r="C149" s="633">
        <f aca="true" t="shared" si="22" ref="C149:C197">C148-D148</f>
        <v>0</v>
      </c>
      <c r="D149" s="633">
        <f t="shared" si="18"/>
        <v>0</v>
      </c>
      <c r="E149" s="632">
        <f t="shared" si="17"/>
        <v>0</v>
      </c>
      <c r="F149" s="631">
        <f t="shared" si="20"/>
        <v>0</v>
      </c>
      <c r="G149" s="631">
        <f t="shared" si="21"/>
        <v>0</v>
      </c>
    </row>
    <row r="150" spans="1:7" ht="12">
      <c r="A150" s="629">
        <v>14</v>
      </c>
      <c r="B150" s="635">
        <f t="shared" si="19"/>
        <v>162</v>
      </c>
      <c r="C150" s="633">
        <f t="shared" si="22"/>
        <v>0</v>
      </c>
      <c r="D150" s="633">
        <f t="shared" si="18"/>
        <v>0</v>
      </c>
      <c r="E150" s="632">
        <f t="shared" si="17"/>
        <v>0</v>
      </c>
      <c r="F150" s="631">
        <f t="shared" si="20"/>
        <v>0</v>
      </c>
      <c r="G150" s="631">
        <f t="shared" si="21"/>
        <v>0</v>
      </c>
    </row>
    <row r="151" spans="1:7" ht="12">
      <c r="A151" s="629">
        <v>14</v>
      </c>
      <c r="B151" s="635">
        <f t="shared" si="19"/>
        <v>163</v>
      </c>
      <c r="C151" s="633">
        <f t="shared" si="22"/>
        <v>0</v>
      </c>
      <c r="D151" s="633">
        <f t="shared" si="18"/>
        <v>0</v>
      </c>
      <c r="E151" s="632">
        <f t="shared" si="17"/>
        <v>0</v>
      </c>
      <c r="F151" s="631">
        <f t="shared" si="20"/>
        <v>0</v>
      </c>
      <c r="G151" s="631">
        <f t="shared" si="21"/>
        <v>0</v>
      </c>
    </row>
    <row r="152" spans="1:7" ht="12">
      <c r="A152" s="629">
        <v>14</v>
      </c>
      <c r="B152" s="635">
        <f t="shared" si="19"/>
        <v>164</v>
      </c>
      <c r="C152" s="633">
        <f t="shared" si="22"/>
        <v>0</v>
      </c>
      <c r="D152" s="633">
        <f t="shared" si="18"/>
        <v>0</v>
      </c>
      <c r="E152" s="632">
        <f t="shared" si="17"/>
        <v>0</v>
      </c>
      <c r="F152" s="631">
        <f t="shared" si="20"/>
        <v>0</v>
      </c>
      <c r="G152" s="631">
        <f t="shared" si="21"/>
        <v>0</v>
      </c>
    </row>
    <row r="153" spans="1:7" ht="12">
      <c r="A153" s="629">
        <v>14</v>
      </c>
      <c r="B153" s="635">
        <f t="shared" si="19"/>
        <v>165</v>
      </c>
      <c r="C153" s="633">
        <f t="shared" si="22"/>
        <v>0</v>
      </c>
      <c r="D153" s="633">
        <f t="shared" si="18"/>
        <v>0</v>
      </c>
      <c r="E153" s="632">
        <f t="shared" si="17"/>
        <v>0</v>
      </c>
      <c r="F153" s="631">
        <f t="shared" si="20"/>
        <v>0</v>
      </c>
      <c r="G153" s="631">
        <f t="shared" si="21"/>
        <v>0</v>
      </c>
    </row>
    <row r="154" spans="1:7" ht="12">
      <c r="A154" s="629">
        <v>14</v>
      </c>
      <c r="B154" s="635">
        <f t="shared" si="19"/>
        <v>166</v>
      </c>
      <c r="C154" s="633">
        <f t="shared" si="22"/>
        <v>0</v>
      </c>
      <c r="D154" s="633">
        <f t="shared" si="18"/>
        <v>0</v>
      </c>
      <c r="E154" s="632">
        <f t="shared" si="17"/>
        <v>0</v>
      </c>
      <c r="F154" s="631">
        <f t="shared" si="20"/>
        <v>0</v>
      </c>
      <c r="G154" s="631">
        <f t="shared" si="21"/>
        <v>0</v>
      </c>
    </row>
    <row r="155" spans="1:7" ht="12">
      <c r="A155" s="629">
        <v>14</v>
      </c>
      <c r="B155" s="635">
        <f t="shared" si="19"/>
        <v>167</v>
      </c>
      <c r="C155" s="633">
        <f t="shared" si="22"/>
        <v>0</v>
      </c>
      <c r="D155" s="633">
        <f t="shared" si="18"/>
        <v>0</v>
      </c>
      <c r="E155" s="632">
        <f t="shared" si="17"/>
        <v>0</v>
      </c>
      <c r="F155" s="631">
        <f t="shared" si="20"/>
        <v>0</v>
      </c>
      <c r="G155" s="631">
        <f t="shared" si="21"/>
        <v>0</v>
      </c>
    </row>
    <row r="156" spans="1:7" ht="12">
      <c r="A156" s="636">
        <v>14</v>
      </c>
      <c r="B156" s="637">
        <f t="shared" si="19"/>
        <v>168</v>
      </c>
      <c r="C156" s="638">
        <f t="shared" si="22"/>
        <v>0</v>
      </c>
      <c r="D156" s="638">
        <f t="shared" si="18"/>
        <v>0</v>
      </c>
      <c r="E156" s="639">
        <f t="shared" si="17"/>
        <v>0</v>
      </c>
      <c r="F156" s="640">
        <f t="shared" si="20"/>
        <v>0</v>
      </c>
      <c r="G156" s="640">
        <f t="shared" si="21"/>
        <v>0</v>
      </c>
    </row>
    <row r="157" spans="1:7" ht="12">
      <c r="A157" s="629">
        <v>15</v>
      </c>
      <c r="B157" s="635">
        <f t="shared" si="19"/>
        <v>169</v>
      </c>
      <c r="C157" s="633">
        <f t="shared" si="22"/>
        <v>0</v>
      </c>
      <c r="D157" s="633">
        <f t="shared" si="18"/>
        <v>0</v>
      </c>
      <c r="E157" s="632">
        <f t="shared" si="17"/>
        <v>0</v>
      </c>
      <c r="F157" s="631">
        <f t="shared" si="20"/>
        <v>0</v>
      </c>
      <c r="G157" s="631">
        <f t="shared" si="21"/>
        <v>0</v>
      </c>
    </row>
    <row r="158" spans="1:7" ht="12">
      <c r="A158" s="629">
        <v>15</v>
      </c>
      <c r="B158" s="635">
        <f t="shared" si="19"/>
        <v>170</v>
      </c>
      <c r="C158" s="633">
        <f t="shared" si="22"/>
        <v>0</v>
      </c>
      <c r="D158" s="633">
        <f t="shared" si="18"/>
        <v>0</v>
      </c>
      <c r="E158" s="632">
        <f t="shared" si="17"/>
        <v>0</v>
      </c>
      <c r="F158" s="631">
        <f t="shared" si="20"/>
        <v>0</v>
      </c>
      <c r="G158" s="631">
        <f t="shared" si="21"/>
        <v>0</v>
      </c>
    </row>
    <row r="159" spans="1:7" ht="12">
      <c r="A159" s="629">
        <v>15</v>
      </c>
      <c r="B159" s="635">
        <f t="shared" si="19"/>
        <v>171</v>
      </c>
      <c r="C159" s="633">
        <f t="shared" si="22"/>
        <v>0</v>
      </c>
      <c r="D159" s="633">
        <f t="shared" si="18"/>
        <v>0</v>
      </c>
      <c r="E159" s="632">
        <f t="shared" si="17"/>
        <v>0</v>
      </c>
      <c r="F159" s="631">
        <f t="shared" si="20"/>
        <v>0</v>
      </c>
      <c r="G159" s="631">
        <f t="shared" si="21"/>
        <v>0</v>
      </c>
    </row>
    <row r="160" spans="1:7" ht="12">
      <c r="A160" s="629">
        <v>15</v>
      </c>
      <c r="B160" s="635">
        <f t="shared" si="19"/>
        <v>172</v>
      </c>
      <c r="C160" s="633">
        <f t="shared" si="22"/>
        <v>0</v>
      </c>
      <c r="D160" s="633">
        <f t="shared" si="18"/>
        <v>0</v>
      </c>
      <c r="E160" s="632">
        <f t="shared" si="17"/>
        <v>0</v>
      </c>
      <c r="F160" s="631">
        <f t="shared" si="20"/>
        <v>0</v>
      </c>
      <c r="G160" s="631">
        <f t="shared" si="21"/>
        <v>0</v>
      </c>
    </row>
    <row r="161" spans="1:7" ht="12">
      <c r="A161" s="629">
        <v>15</v>
      </c>
      <c r="B161" s="635">
        <f t="shared" si="19"/>
        <v>173</v>
      </c>
      <c r="C161" s="633">
        <f t="shared" si="22"/>
        <v>0</v>
      </c>
      <c r="D161" s="633">
        <f t="shared" si="18"/>
        <v>0</v>
      </c>
      <c r="E161" s="632">
        <f t="shared" si="17"/>
        <v>0</v>
      </c>
      <c r="F161" s="631">
        <f t="shared" si="20"/>
        <v>0</v>
      </c>
      <c r="G161" s="631">
        <f t="shared" si="21"/>
        <v>0</v>
      </c>
    </row>
    <row r="162" spans="1:7" ht="12">
      <c r="A162" s="629">
        <v>15</v>
      </c>
      <c r="B162" s="635">
        <f t="shared" si="19"/>
        <v>174</v>
      </c>
      <c r="C162" s="633">
        <f t="shared" si="22"/>
        <v>0</v>
      </c>
      <c r="D162" s="633">
        <f t="shared" si="18"/>
        <v>0</v>
      </c>
      <c r="E162" s="632">
        <f t="shared" si="17"/>
        <v>0</v>
      </c>
      <c r="F162" s="631">
        <f t="shared" si="20"/>
        <v>0</v>
      </c>
      <c r="G162" s="631">
        <f t="shared" si="21"/>
        <v>0</v>
      </c>
    </row>
    <row r="163" spans="1:7" ht="12">
      <c r="A163" s="629">
        <v>15</v>
      </c>
      <c r="B163" s="635">
        <f t="shared" si="19"/>
        <v>175</v>
      </c>
      <c r="C163" s="633">
        <f t="shared" si="22"/>
        <v>0</v>
      </c>
      <c r="D163" s="633">
        <f t="shared" si="18"/>
        <v>0</v>
      </c>
      <c r="E163" s="632">
        <f t="shared" si="17"/>
        <v>0</v>
      </c>
      <c r="F163" s="631">
        <f t="shared" si="20"/>
        <v>0</v>
      </c>
      <c r="G163" s="631">
        <f t="shared" si="21"/>
        <v>0</v>
      </c>
    </row>
    <row r="164" spans="1:7" ht="12">
      <c r="A164" s="629">
        <v>15</v>
      </c>
      <c r="B164" s="635">
        <f t="shared" si="19"/>
        <v>176</v>
      </c>
      <c r="C164" s="633">
        <f t="shared" si="22"/>
        <v>0</v>
      </c>
      <c r="D164" s="633">
        <f t="shared" si="18"/>
        <v>0</v>
      </c>
      <c r="E164" s="632">
        <f t="shared" si="17"/>
        <v>0</v>
      </c>
      <c r="F164" s="631">
        <f t="shared" si="20"/>
        <v>0</v>
      </c>
      <c r="G164" s="631">
        <f t="shared" si="21"/>
        <v>0</v>
      </c>
    </row>
    <row r="165" spans="1:7" ht="12">
      <c r="A165" s="629">
        <v>15</v>
      </c>
      <c r="B165" s="635">
        <f t="shared" si="19"/>
        <v>177</v>
      </c>
      <c r="C165" s="633">
        <f t="shared" si="22"/>
        <v>0</v>
      </c>
      <c r="D165" s="633">
        <f t="shared" si="18"/>
        <v>0</v>
      </c>
      <c r="E165" s="632">
        <f t="shared" si="17"/>
        <v>0</v>
      </c>
      <c r="F165" s="631">
        <f t="shared" si="20"/>
        <v>0</v>
      </c>
      <c r="G165" s="631">
        <f t="shared" si="21"/>
        <v>0</v>
      </c>
    </row>
    <row r="166" spans="1:7" ht="12">
      <c r="A166" s="629">
        <v>15</v>
      </c>
      <c r="B166" s="635">
        <f t="shared" si="19"/>
        <v>178</v>
      </c>
      <c r="C166" s="633">
        <f t="shared" si="22"/>
        <v>0</v>
      </c>
      <c r="D166" s="633">
        <f t="shared" si="18"/>
        <v>0</v>
      </c>
      <c r="E166" s="632">
        <f t="shared" si="17"/>
        <v>0</v>
      </c>
      <c r="F166" s="631">
        <f t="shared" si="20"/>
        <v>0</v>
      </c>
      <c r="G166" s="631">
        <f t="shared" si="21"/>
        <v>0</v>
      </c>
    </row>
    <row r="167" spans="1:7" ht="12">
      <c r="A167" s="629">
        <v>15</v>
      </c>
      <c r="B167" s="635">
        <f t="shared" si="19"/>
        <v>179</v>
      </c>
      <c r="C167" s="633">
        <f t="shared" si="22"/>
        <v>0</v>
      </c>
      <c r="D167" s="633">
        <f t="shared" si="18"/>
        <v>0</v>
      </c>
      <c r="E167" s="632">
        <f t="shared" si="17"/>
        <v>0</v>
      </c>
      <c r="F167" s="631">
        <f t="shared" si="20"/>
        <v>0</v>
      </c>
      <c r="G167" s="631">
        <f t="shared" si="21"/>
        <v>0</v>
      </c>
    </row>
    <row r="168" spans="1:7" ht="12">
      <c r="A168" s="636">
        <v>15</v>
      </c>
      <c r="B168" s="637">
        <f t="shared" si="19"/>
        <v>180</v>
      </c>
      <c r="C168" s="638">
        <f t="shared" si="22"/>
        <v>0</v>
      </c>
      <c r="D168" s="638">
        <f t="shared" si="18"/>
        <v>0</v>
      </c>
      <c r="E168" s="639">
        <f t="shared" si="17"/>
        <v>0</v>
      </c>
      <c r="F168" s="640">
        <f t="shared" si="20"/>
        <v>0</v>
      </c>
      <c r="G168" s="640">
        <f t="shared" si="21"/>
        <v>0</v>
      </c>
    </row>
    <row r="169" spans="1:7" ht="12">
      <c r="A169" s="629">
        <v>16</v>
      </c>
      <c r="B169" s="635">
        <f t="shared" si="19"/>
        <v>181</v>
      </c>
      <c r="C169" s="633">
        <f t="shared" si="22"/>
        <v>0</v>
      </c>
      <c r="D169" s="633">
        <f t="shared" si="18"/>
        <v>0</v>
      </c>
      <c r="E169" s="632">
        <f t="shared" si="17"/>
        <v>0</v>
      </c>
      <c r="F169" s="631">
        <f t="shared" si="20"/>
        <v>0</v>
      </c>
      <c r="G169" s="631">
        <f t="shared" si="21"/>
        <v>0</v>
      </c>
    </row>
    <row r="170" spans="1:7" ht="12">
      <c r="A170" s="629">
        <v>16</v>
      </c>
      <c r="B170" s="635">
        <f t="shared" si="19"/>
        <v>182</v>
      </c>
      <c r="C170" s="633">
        <f t="shared" si="22"/>
        <v>0</v>
      </c>
      <c r="D170" s="633">
        <f t="shared" si="18"/>
        <v>0</v>
      </c>
      <c r="E170" s="632">
        <f t="shared" si="17"/>
        <v>0</v>
      </c>
      <c r="F170" s="631">
        <f t="shared" si="20"/>
        <v>0</v>
      </c>
      <c r="G170" s="631">
        <f t="shared" si="21"/>
        <v>0</v>
      </c>
    </row>
    <row r="171" spans="1:7" ht="12">
      <c r="A171" s="629">
        <v>16</v>
      </c>
      <c r="B171" s="635">
        <f t="shared" si="19"/>
        <v>183</v>
      </c>
      <c r="C171" s="633">
        <f t="shared" si="22"/>
        <v>0</v>
      </c>
      <c r="D171" s="633">
        <f t="shared" si="18"/>
        <v>0</v>
      </c>
      <c r="E171" s="632">
        <f t="shared" si="17"/>
        <v>0</v>
      </c>
      <c r="F171" s="631">
        <f t="shared" si="20"/>
        <v>0</v>
      </c>
      <c r="G171" s="631">
        <f t="shared" si="21"/>
        <v>0</v>
      </c>
    </row>
    <row r="172" spans="1:7" ht="12">
      <c r="A172" s="629">
        <v>16</v>
      </c>
      <c r="B172" s="635">
        <f t="shared" si="19"/>
        <v>184</v>
      </c>
      <c r="C172" s="633">
        <f t="shared" si="22"/>
        <v>0</v>
      </c>
      <c r="D172" s="633">
        <f t="shared" si="18"/>
        <v>0</v>
      </c>
      <c r="E172" s="632">
        <f t="shared" si="17"/>
        <v>0</v>
      </c>
      <c r="F172" s="631">
        <f t="shared" si="20"/>
        <v>0</v>
      </c>
      <c r="G172" s="631">
        <f t="shared" si="21"/>
        <v>0</v>
      </c>
    </row>
    <row r="173" spans="1:7" ht="12">
      <c r="A173" s="629">
        <v>16</v>
      </c>
      <c r="B173" s="635">
        <f t="shared" si="19"/>
        <v>185</v>
      </c>
      <c r="C173" s="633">
        <f t="shared" si="22"/>
        <v>0</v>
      </c>
      <c r="D173" s="633">
        <f t="shared" si="18"/>
        <v>0</v>
      </c>
      <c r="E173" s="632">
        <f t="shared" si="17"/>
        <v>0</v>
      </c>
      <c r="F173" s="631">
        <f t="shared" si="20"/>
        <v>0</v>
      </c>
      <c r="G173" s="631">
        <f t="shared" si="21"/>
        <v>0</v>
      </c>
    </row>
    <row r="174" spans="1:7" ht="12">
      <c r="A174" s="629">
        <v>16</v>
      </c>
      <c r="B174" s="635">
        <f t="shared" si="19"/>
        <v>186</v>
      </c>
      <c r="C174" s="633">
        <f t="shared" si="22"/>
        <v>0</v>
      </c>
      <c r="D174" s="633">
        <f t="shared" si="18"/>
        <v>0</v>
      </c>
      <c r="E174" s="632">
        <f t="shared" si="17"/>
        <v>0</v>
      </c>
      <c r="F174" s="631">
        <f t="shared" si="20"/>
        <v>0</v>
      </c>
      <c r="G174" s="631">
        <f t="shared" si="21"/>
        <v>0</v>
      </c>
    </row>
    <row r="175" spans="1:7" ht="12">
      <c r="A175" s="629">
        <v>16</v>
      </c>
      <c r="B175" s="635">
        <f t="shared" si="19"/>
        <v>187</v>
      </c>
      <c r="C175" s="633">
        <f t="shared" si="22"/>
        <v>0</v>
      </c>
      <c r="D175" s="633">
        <f t="shared" si="18"/>
        <v>0</v>
      </c>
      <c r="E175" s="632">
        <f t="shared" si="17"/>
        <v>0</v>
      </c>
      <c r="F175" s="631">
        <f t="shared" si="20"/>
        <v>0</v>
      </c>
      <c r="G175" s="631">
        <f t="shared" si="21"/>
        <v>0</v>
      </c>
    </row>
    <row r="176" spans="1:7" ht="12">
      <c r="A176" s="629">
        <v>16</v>
      </c>
      <c r="B176" s="635">
        <f t="shared" si="19"/>
        <v>188</v>
      </c>
      <c r="C176" s="633">
        <f t="shared" si="22"/>
        <v>0</v>
      </c>
      <c r="D176" s="633">
        <f t="shared" si="18"/>
        <v>0</v>
      </c>
      <c r="E176" s="632">
        <f t="shared" si="17"/>
        <v>0</v>
      </c>
      <c r="F176" s="631">
        <f t="shared" si="20"/>
        <v>0</v>
      </c>
      <c r="G176" s="631">
        <f t="shared" si="21"/>
        <v>0</v>
      </c>
    </row>
    <row r="177" spans="1:7" ht="12">
      <c r="A177" s="629">
        <v>16</v>
      </c>
      <c r="B177" s="635">
        <f t="shared" si="19"/>
        <v>189</v>
      </c>
      <c r="C177" s="633">
        <f t="shared" si="22"/>
        <v>0</v>
      </c>
      <c r="D177" s="633">
        <f t="shared" si="18"/>
        <v>0</v>
      </c>
      <c r="E177" s="632">
        <f t="shared" si="17"/>
        <v>0</v>
      </c>
      <c r="F177" s="631">
        <f t="shared" si="20"/>
        <v>0</v>
      </c>
      <c r="G177" s="631">
        <f t="shared" si="21"/>
        <v>0</v>
      </c>
    </row>
    <row r="178" spans="1:7" ht="12">
      <c r="A178" s="629">
        <v>16</v>
      </c>
      <c r="B178" s="635">
        <f t="shared" si="19"/>
        <v>190</v>
      </c>
      <c r="C178" s="633">
        <f t="shared" si="22"/>
        <v>0</v>
      </c>
      <c r="D178" s="633">
        <f t="shared" si="18"/>
        <v>0</v>
      </c>
      <c r="E178" s="632">
        <f t="shared" si="17"/>
        <v>0</v>
      </c>
      <c r="F178" s="631">
        <f t="shared" si="20"/>
        <v>0</v>
      </c>
      <c r="G178" s="631">
        <f t="shared" si="21"/>
        <v>0</v>
      </c>
    </row>
    <row r="179" spans="1:7" ht="12">
      <c r="A179" s="629">
        <v>16</v>
      </c>
      <c r="B179" s="635">
        <f t="shared" si="19"/>
        <v>191</v>
      </c>
      <c r="C179" s="633">
        <f t="shared" si="22"/>
        <v>0</v>
      </c>
      <c r="D179" s="633">
        <f aca="true" t="shared" si="23" ref="D179:D197">$C$15-F179</f>
        <v>0</v>
      </c>
      <c r="E179" s="632">
        <f t="shared" si="17"/>
        <v>0</v>
      </c>
      <c r="F179" s="631">
        <f t="shared" si="20"/>
        <v>0</v>
      </c>
      <c r="G179" s="631">
        <f t="shared" si="21"/>
        <v>0</v>
      </c>
    </row>
    <row r="180" spans="1:7" ht="12">
      <c r="A180" s="636">
        <v>16</v>
      </c>
      <c r="B180" s="637">
        <f t="shared" si="19"/>
        <v>192</v>
      </c>
      <c r="C180" s="638">
        <f t="shared" si="22"/>
        <v>0</v>
      </c>
      <c r="D180" s="638">
        <f t="shared" si="23"/>
        <v>0</v>
      </c>
      <c r="E180" s="639">
        <f t="shared" si="17"/>
        <v>0</v>
      </c>
      <c r="F180" s="640">
        <f t="shared" si="20"/>
        <v>0</v>
      </c>
      <c r="G180" s="640">
        <f t="shared" si="21"/>
        <v>0</v>
      </c>
    </row>
    <row r="181" spans="1:7" ht="12">
      <c r="A181" s="629">
        <v>17</v>
      </c>
      <c r="B181" s="635">
        <f t="shared" si="19"/>
        <v>193</v>
      </c>
      <c r="C181" s="633">
        <f t="shared" si="22"/>
        <v>0</v>
      </c>
      <c r="D181" s="633">
        <f t="shared" si="23"/>
        <v>0</v>
      </c>
      <c r="E181" s="632">
        <f t="shared" si="17"/>
        <v>0</v>
      </c>
      <c r="F181" s="631">
        <f t="shared" si="20"/>
        <v>0</v>
      </c>
      <c r="G181" s="631">
        <f t="shared" si="21"/>
        <v>0</v>
      </c>
    </row>
    <row r="182" spans="1:7" ht="12">
      <c r="A182" s="629">
        <v>17</v>
      </c>
      <c r="B182" s="635">
        <f t="shared" si="19"/>
        <v>194</v>
      </c>
      <c r="C182" s="633">
        <f t="shared" si="22"/>
        <v>0</v>
      </c>
      <c r="D182" s="633">
        <f t="shared" si="23"/>
        <v>0</v>
      </c>
      <c r="E182" s="632">
        <f t="shared" si="17"/>
        <v>0</v>
      </c>
      <c r="F182" s="631">
        <f t="shared" si="20"/>
        <v>0</v>
      </c>
      <c r="G182" s="631">
        <f t="shared" si="21"/>
        <v>0</v>
      </c>
    </row>
    <row r="183" spans="1:7" ht="12">
      <c r="A183" s="629">
        <v>17</v>
      </c>
      <c r="B183" s="635">
        <f t="shared" si="19"/>
        <v>195</v>
      </c>
      <c r="C183" s="633">
        <f t="shared" si="22"/>
        <v>0</v>
      </c>
      <c r="D183" s="633">
        <f t="shared" si="23"/>
        <v>0</v>
      </c>
      <c r="E183" s="632">
        <f t="shared" si="17"/>
        <v>0</v>
      </c>
      <c r="F183" s="631">
        <f t="shared" si="20"/>
        <v>0</v>
      </c>
      <c r="G183" s="631">
        <f t="shared" si="21"/>
        <v>0</v>
      </c>
    </row>
    <row r="184" spans="1:7" ht="12">
      <c r="A184" s="629">
        <v>17</v>
      </c>
      <c r="B184" s="635">
        <f t="shared" si="19"/>
        <v>196</v>
      </c>
      <c r="C184" s="633">
        <f t="shared" si="22"/>
        <v>0</v>
      </c>
      <c r="D184" s="633">
        <f t="shared" si="23"/>
        <v>0</v>
      </c>
      <c r="E184" s="632">
        <f t="shared" si="17"/>
        <v>0</v>
      </c>
      <c r="F184" s="631">
        <f t="shared" si="20"/>
        <v>0</v>
      </c>
      <c r="G184" s="631">
        <f t="shared" si="21"/>
        <v>0</v>
      </c>
    </row>
    <row r="185" spans="1:7" ht="12">
      <c r="A185" s="629">
        <v>17</v>
      </c>
      <c r="B185" s="635">
        <f t="shared" si="19"/>
        <v>197</v>
      </c>
      <c r="C185" s="633">
        <f t="shared" si="22"/>
        <v>0</v>
      </c>
      <c r="D185" s="633">
        <f t="shared" si="23"/>
        <v>0</v>
      </c>
      <c r="E185" s="632">
        <f t="shared" si="17"/>
        <v>0</v>
      </c>
      <c r="F185" s="631">
        <f t="shared" si="20"/>
        <v>0</v>
      </c>
      <c r="G185" s="631">
        <f t="shared" si="21"/>
        <v>0</v>
      </c>
    </row>
    <row r="186" spans="1:7" ht="12">
      <c r="A186" s="629">
        <v>17</v>
      </c>
      <c r="B186" s="635">
        <f t="shared" si="19"/>
        <v>198</v>
      </c>
      <c r="C186" s="633">
        <f t="shared" si="22"/>
        <v>0</v>
      </c>
      <c r="D186" s="633">
        <f t="shared" si="23"/>
        <v>0</v>
      </c>
      <c r="E186" s="632">
        <f t="shared" si="17"/>
        <v>0</v>
      </c>
      <c r="F186" s="631">
        <f t="shared" si="20"/>
        <v>0</v>
      </c>
      <c r="G186" s="631">
        <f t="shared" si="21"/>
        <v>0</v>
      </c>
    </row>
    <row r="187" spans="1:7" ht="12">
      <c r="A187" s="629">
        <v>17</v>
      </c>
      <c r="B187" s="635">
        <f t="shared" si="19"/>
        <v>199</v>
      </c>
      <c r="C187" s="633">
        <f t="shared" si="22"/>
        <v>0</v>
      </c>
      <c r="D187" s="633">
        <f t="shared" si="23"/>
        <v>0</v>
      </c>
      <c r="E187" s="632">
        <f t="shared" si="17"/>
        <v>0</v>
      </c>
      <c r="F187" s="631">
        <f t="shared" si="20"/>
        <v>0</v>
      </c>
      <c r="G187" s="631">
        <f t="shared" si="21"/>
        <v>0</v>
      </c>
    </row>
    <row r="188" spans="1:7" ht="12">
      <c r="A188" s="629">
        <v>17</v>
      </c>
      <c r="B188" s="635">
        <f t="shared" si="19"/>
        <v>200</v>
      </c>
      <c r="C188" s="633">
        <f t="shared" si="22"/>
        <v>0</v>
      </c>
      <c r="D188" s="633">
        <f t="shared" si="23"/>
        <v>0</v>
      </c>
      <c r="E188" s="632">
        <f t="shared" si="17"/>
        <v>0</v>
      </c>
      <c r="F188" s="631">
        <f t="shared" si="20"/>
        <v>0</v>
      </c>
      <c r="G188" s="631">
        <f t="shared" si="21"/>
        <v>0</v>
      </c>
    </row>
    <row r="189" spans="1:7" ht="12">
      <c r="A189" s="629">
        <v>17</v>
      </c>
      <c r="B189" s="635">
        <f t="shared" si="19"/>
        <v>201</v>
      </c>
      <c r="C189" s="633">
        <f t="shared" si="22"/>
        <v>0</v>
      </c>
      <c r="D189" s="633">
        <f t="shared" si="23"/>
        <v>0</v>
      </c>
      <c r="E189" s="632">
        <f t="shared" si="17"/>
        <v>0</v>
      </c>
      <c r="F189" s="631">
        <f t="shared" si="20"/>
        <v>0</v>
      </c>
      <c r="G189" s="631">
        <f t="shared" si="21"/>
        <v>0</v>
      </c>
    </row>
    <row r="190" spans="1:7" ht="12">
      <c r="A190" s="629">
        <v>17</v>
      </c>
      <c r="B190" s="635">
        <f t="shared" si="19"/>
        <v>202</v>
      </c>
      <c r="C190" s="633">
        <f t="shared" si="22"/>
        <v>0</v>
      </c>
      <c r="D190" s="633">
        <f t="shared" si="23"/>
        <v>0</v>
      </c>
      <c r="E190" s="632">
        <f t="shared" si="17"/>
        <v>0</v>
      </c>
      <c r="F190" s="631">
        <f t="shared" si="20"/>
        <v>0</v>
      </c>
      <c r="G190" s="631">
        <f t="shared" si="21"/>
        <v>0</v>
      </c>
    </row>
    <row r="191" spans="1:7" ht="12">
      <c r="A191" s="629">
        <v>17</v>
      </c>
      <c r="B191" s="635">
        <f t="shared" si="19"/>
        <v>203</v>
      </c>
      <c r="C191" s="633">
        <f t="shared" si="22"/>
        <v>0</v>
      </c>
      <c r="D191" s="633">
        <f t="shared" si="23"/>
        <v>0</v>
      </c>
      <c r="E191" s="632">
        <f t="shared" si="17"/>
        <v>0</v>
      </c>
      <c r="F191" s="631">
        <f t="shared" si="20"/>
        <v>0</v>
      </c>
      <c r="G191" s="631">
        <f t="shared" si="21"/>
        <v>0</v>
      </c>
    </row>
    <row r="192" spans="1:7" ht="12">
      <c r="A192" s="636">
        <v>17</v>
      </c>
      <c r="B192" s="637">
        <f t="shared" si="19"/>
        <v>204</v>
      </c>
      <c r="C192" s="638">
        <f t="shared" si="22"/>
        <v>0</v>
      </c>
      <c r="D192" s="638">
        <f t="shared" si="23"/>
        <v>0</v>
      </c>
      <c r="E192" s="639">
        <f t="shared" si="17"/>
        <v>0</v>
      </c>
      <c r="F192" s="640">
        <f t="shared" si="20"/>
        <v>0</v>
      </c>
      <c r="G192" s="640">
        <f t="shared" si="21"/>
        <v>0</v>
      </c>
    </row>
    <row r="193" spans="1:7" ht="12">
      <c r="A193" s="629">
        <v>18</v>
      </c>
      <c r="B193" s="635">
        <f t="shared" si="19"/>
        <v>205</v>
      </c>
      <c r="C193" s="633">
        <f t="shared" si="22"/>
        <v>0</v>
      </c>
      <c r="D193" s="633">
        <f t="shared" si="23"/>
        <v>0</v>
      </c>
      <c r="E193" s="632">
        <f t="shared" si="17"/>
        <v>0</v>
      </c>
      <c r="F193" s="631">
        <f t="shared" si="20"/>
        <v>0</v>
      </c>
      <c r="G193" s="631">
        <f t="shared" si="21"/>
        <v>0</v>
      </c>
    </row>
    <row r="194" spans="1:7" ht="12">
      <c r="A194" s="629">
        <v>18</v>
      </c>
      <c r="B194" s="635">
        <f t="shared" si="19"/>
        <v>206</v>
      </c>
      <c r="C194" s="633">
        <f t="shared" si="22"/>
        <v>0</v>
      </c>
      <c r="D194" s="633">
        <f t="shared" si="23"/>
        <v>0</v>
      </c>
      <c r="E194" s="632">
        <f t="shared" si="17"/>
        <v>0</v>
      </c>
      <c r="F194" s="631">
        <f t="shared" si="20"/>
        <v>0</v>
      </c>
      <c r="G194" s="631">
        <f t="shared" si="21"/>
        <v>0</v>
      </c>
    </row>
    <row r="195" spans="1:7" ht="12">
      <c r="A195" s="629">
        <v>18</v>
      </c>
      <c r="B195" s="635">
        <f t="shared" si="19"/>
        <v>207</v>
      </c>
      <c r="C195" s="633">
        <f t="shared" si="22"/>
        <v>0</v>
      </c>
      <c r="D195" s="633">
        <f t="shared" si="23"/>
        <v>0</v>
      </c>
      <c r="E195" s="632">
        <f t="shared" si="17"/>
        <v>0</v>
      </c>
      <c r="F195" s="631">
        <f t="shared" si="20"/>
        <v>0</v>
      </c>
      <c r="G195" s="631">
        <f t="shared" si="21"/>
        <v>0</v>
      </c>
    </row>
    <row r="196" spans="1:7" ht="12">
      <c r="A196" s="629">
        <v>18</v>
      </c>
      <c r="B196" s="635">
        <f t="shared" si="19"/>
        <v>208</v>
      </c>
      <c r="C196" s="633">
        <f t="shared" si="22"/>
        <v>0</v>
      </c>
      <c r="D196" s="633">
        <f t="shared" si="23"/>
        <v>0</v>
      </c>
      <c r="E196" s="632">
        <f t="shared" si="17"/>
        <v>0</v>
      </c>
      <c r="F196" s="631">
        <f t="shared" si="20"/>
        <v>0</v>
      </c>
      <c r="G196" s="631">
        <f t="shared" si="21"/>
        <v>0</v>
      </c>
    </row>
    <row r="197" spans="1:7" ht="12">
      <c r="A197" s="629">
        <v>18</v>
      </c>
      <c r="B197" s="635">
        <f t="shared" si="19"/>
        <v>209</v>
      </c>
      <c r="C197" s="633">
        <f t="shared" si="22"/>
        <v>0</v>
      </c>
      <c r="D197" s="633">
        <f t="shared" si="23"/>
        <v>0</v>
      </c>
      <c r="E197" s="632">
        <f t="shared" si="17"/>
        <v>0</v>
      </c>
      <c r="F197" s="631">
        <f t="shared" si="20"/>
        <v>0</v>
      </c>
      <c r="G197" s="631">
        <f t="shared" si="21"/>
        <v>0</v>
      </c>
    </row>
    <row r="198" spans="1:7" ht="12">
      <c r="A198" s="629">
        <v>18</v>
      </c>
      <c r="B198" s="635">
        <f t="shared" si="19"/>
        <v>210</v>
      </c>
      <c r="C198" s="633">
        <f aca="true" t="shared" si="24" ref="C198:C210">C197-D197</f>
        <v>0</v>
      </c>
      <c r="D198" s="633">
        <f>IF(C197&lt;=0,0,$C$15-F198)</f>
        <v>0</v>
      </c>
      <c r="E198" s="632">
        <f t="shared" si="17"/>
        <v>0</v>
      </c>
      <c r="F198" s="631">
        <f aca="true" t="shared" si="25" ref="F198:F210">C198*E198</f>
        <v>0</v>
      </c>
      <c r="G198" s="631">
        <f>D198+F198</f>
        <v>0</v>
      </c>
    </row>
    <row r="199" spans="1:7" ht="12">
      <c r="A199" s="629">
        <v>18</v>
      </c>
      <c r="B199" s="635">
        <f t="shared" si="19"/>
        <v>211</v>
      </c>
      <c r="C199" s="633">
        <f t="shared" si="24"/>
        <v>0</v>
      </c>
      <c r="D199" s="633">
        <f aca="true" t="shared" si="26" ref="D199:D210">IF(C199&lt;=0,0,$C$15-F199)</f>
        <v>0</v>
      </c>
      <c r="E199" s="632">
        <f aca="true" t="shared" si="27" ref="E199:E210">E198</f>
        <v>0</v>
      </c>
      <c r="F199" s="631">
        <f t="shared" si="25"/>
        <v>0</v>
      </c>
      <c r="G199" s="631">
        <f>IF(C199&lt;=0,0,D199+F199)</f>
        <v>0</v>
      </c>
    </row>
    <row r="200" spans="1:7" ht="12">
      <c r="A200" s="629">
        <v>18</v>
      </c>
      <c r="B200" s="635">
        <f t="shared" si="19"/>
        <v>212</v>
      </c>
      <c r="C200" s="633">
        <f>IF(C199-D199&lt;=0,0,C199-D199)</f>
        <v>0</v>
      </c>
      <c r="D200" s="633">
        <f t="shared" si="26"/>
        <v>0</v>
      </c>
      <c r="E200" s="632">
        <f t="shared" si="27"/>
        <v>0</v>
      </c>
      <c r="F200" s="631">
        <f t="shared" si="25"/>
        <v>0</v>
      </c>
      <c r="G200" s="631">
        <f aca="true" t="shared" si="28" ref="G200:G210">IF(C200&lt;=0,0,D200+F200)</f>
        <v>0</v>
      </c>
    </row>
    <row r="201" spans="1:7" ht="12">
      <c r="A201" s="629">
        <v>18</v>
      </c>
      <c r="B201" s="635">
        <f t="shared" si="19"/>
        <v>213</v>
      </c>
      <c r="C201" s="633">
        <f t="shared" si="24"/>
        <v>0</v>
      </c>
      <c r="D201" s="633">
        <f t="shared" si="26"/>
        <v>0</v>
      </c>
      <c r="E201" s="632">
        <f t="shared" si="27"/>
        <v>0</v>
      </c>
      <c r="F201" s="631">
        <f t="shared" si="25"/>
        <v>0</v>
      </c>
      <c r="G201" s="631">
        <f t="shared" si="28"/>
        <v>0</v>
      </c>
    </row>
    <row r="202" spans="1:7" ht="12">
      <c r="A202" s="629">
        <v>18</v>
      </c>
      <c r="B202" s="635">
        <f t="shared" si="19"/>
        <v>214</v>
      </c>
      <c r="C202" s="633">
        <f t="shared" si="24"/>
        <v>0</v>
      </c>
      <c r="D202" s="633">
        <f t="shared" si="26"/>
        <v>0</v>
      </c>
      <c r="E202" s="632">
        <f t="shared" si="27"/>
        <v>0</v>
      </c>
      <c r="F202" s="631">
        <f t="shared" si="25"/>
        <v>0</v>
      </c>
      <c r="G202" s="631">
        <f t="shared" si="28"/>
        <v>0</v>
      </c>
    </row>
    <row r="203" spans="1:7" ht="12">
      <c r="A203" s="629">
        <v>18</v>
      </c>
      <c r="B203" s="635">
        <f t="shared" si="19"/>
        <v>215</v>
      </c>
      <c r="C203" s="633">
        <f t="shared" si="24"/>
        <v>0</v>
      </c>
      <c r="D203" s="633">
        <f t="shared" si="26"/>
        <v>0</v>
      </c>
      <c r="E203" s="632">
        <f t="shared" si="27"/>
        <v>0</v>
      </c>
      <c r="F203" s="631">
        <f t="shared" si="25"/>
        <v>0</v>
      </c>
      <c r="G203" s="631">
        <f t="shared" si="28"/>
        <v>0</v>
      </c>
    </row>
    <row r="204" spans="1:7" ht="12">
      <c r="A204" s="636">
        <v>18</v>
      </c>
      <c r="B204" s="637">
        <f t="shared" si="19"/>
        <v>216</v>
      </c>
      <c r="C204" s="638">
        <f t="shared" si="24"/>
        <v>0</v>
      </c>
      <c r="D204" s="638">
        <f t="shared" si="26"/>
        <v>0</v>
      </c>
      <c r="E204" s="639">
        <f t="shared" si="27"/>
        <v>0</v>
      </c>
      <c r="F204" s="640">
        <f t="shared" si="25"/>
        <v>0</v>
      </c>
      <c r="G204" s="638">
        <f t="shared" si="28"/>
        <v>0</v>
      </c>
    </row>
    <row r="205" spans="1:7" ht="12">
      <c r="A205" s="629">
        <v>19</v>
      </c>
      <c r="B205" s="635">
        <f t="shared" si="19"/>
        <v>217</v>
      </c>
      <c r="C205" s="633">
        <f t="shared" si="24"/>
        <v>0</v>
      </c>
      <c r="D205" s="633">
        <f t="shared" si="26"/>
        <v>0</v>
      </c>
      <c r="E205" s="632">
        <f t="shared" si="27"/>
        <v>0</v>
      </c>
      <c r="F205" s="631">
        <f t="shared" si="25"/>
        <v>0</v>
      </c>
      <c r="G205" s="631">
        <f t="shared" si="28"/>
        <v>0</v>
      </c>
    </row>
    <row r="206" spans="1:7" ht="12">
      <c r="A206" s="629">
        <v>19</v>
      </c>
      <c r="B206" s="635">
        <f t="shared" si="19"/>
        <v>218</v>
      </c>
      <c r="C206" s="633">
        <f t="shared" si="24"/>
        <v>0</v>
      </c>
      <c r="D206" s="633">
        <f t="shared" si="26"/>
        <v>0</v>
      </c>
      <c r="E206" s="632">
        <f t="shared" si="27"/>
        <v>0</v>
      </c>
      <c r="F206" s="631">
        <f t="shared" si="25"/>
        <v>0</v>
      </c>
      <c r="G206" s="631">
        <f t="shared" si="28"/>
        <v>0</v>
      </c>
    </row>
    <row r="207" spans="1:7" ht="12">
      <c r="A207" s="629">
        <v>19</v>
      </c>
      <c r="B207" s="635">
        <f t="shared" si="19"/>
        <v>219</v>
      </c>
      <c r="C207" s="633">
        <f t="shared" si="24"/>
        <v>0</v>
      </c>
      <c r="D207" s="633">
        <f t="shared" si="26"/>
        <v>0</v>
      </c>
      <c r="E207" s="632">
        <f t="shared" si="27"/>
        <v>0</v>
      </c>
      <c r="F207" s="631">
        <f t="shared" si="25"/>
        <v>0</v>
      </c>
      <c r="G207" s="631">
        <f t="shared" si="28"/>
        <v>0</v>
      </c>
    </row>
    <row r="208" spans="1:7" ht="12">
      <c r="A208" s="629">
        <v>19</v>
      </c>
      <c r="B208" s="635">
        <f t="shared" si="19"/>
        <v>220</v>
      </c>
      <c r="C208" s="633">
        <f t="shared" si="24"/>
        <v>0</v>
      </c>
      <c r="D208" s="633">
        <f t="shared" si="26"/>
        <v>0</v>
      </c>
      <c r="E208" s="632">
        <f t="shared" si="27"/>
        <v>0</v>
      </c>
      <c r="F208" s="631">
        <f t="shared" si="25"/>
        <v>0</v>
      </c>
      <c r="G208" s="631">
        <f t="shared" si="28"/>
        <v>0</v>
      </c>
    </row>
    <row r="209" spans="1:7" ht="12">
      <c r="A209" s="629">
        <v>19</v>
      </c>
      <c r="B209" s="635">
        <f t="shared" si="19"/>
        <v>221</v>
      </c>
      <c r="C209" s="633">
        <f t="shared" si="24"/>
        <v>0</v>
      </c>
      <c r="D209" s="633">
        <f t="shared" si="26"/>
        <v>0</v>
      </c>
      <c r="E209" s="632">
        <f t="shared" si="27"/>
        <v>0</v>
      </c>
      <c r="F209" s="631">
        <f t="shared" si="25"/>
        <v>0</v>
      </c>
      <c r="G209" s="631">
        <f t="shared" si="28"/>
        <v>0</v>
      </c>
    </row>
    <row r="210" spans="1:7" ht="12.75" thickBot="1">
      <c r="A210" s="629">
        <v>19</v>
      </c>
      <c r="B210" s="635">
        <f t="shared" si="19"/>
        <v>222</v>
      </c>
      <c r="C210" s="633">
        <f t="shared" si="24"/>
        <v>0</v>
      </c>
      <c r="D210" s="633">
        <f t="shared" si="26"/>
        <v>0</v>
      </c>
      <c r="E210" s="632">
        <f t="shared" si="27"/>
        <v>0</v>
      </c>
      <c r="F210" s="631">
        <f t="shared" si="25"/>
        <v>0</v>
      </c>
      <c r="G210" s="631">
        <f t="shared" si="28"/>
        <v>0</v>
      </c>
    </row>
    <row r="211" spans="1:7" ht="13.5" thickBot="1" thickTop="1">
      <c r="A211" s="641"/>
      <c r="B211" s="642" t="s">
        <v>31</v>
      </c>
      <c r="C211" s="643">
        <f>SUM(C19:C210)</f>
        <v>0</v>
      </c>
      <c r="D211" s="644">
        <f>SUM(D19:D210)</f>
        <v>0</v>
      </c>
      <c r="E211" s="645"/>
      <c r="F211" s="644">
        <f>SUM(F19:F210)</f>
        <v>0</v>
      </c>
      <c r="G211" s="644">
        <f>SUM(G19:G210)</f>
        <v>0</v>
      </c>
    </row>
    <row r="212" spans="1:7" ht="12.75" thickTop="1">
      <c r="A212" s="1175" t="s">
        <v>152</v>
      </c>
      <c r="B212" s="1175"/>
      <c r="C212" s="646">
        <f>DATOS!C13</f>
        <v>0</v>
      </c>
      <c r="D212" s="647"/>
      <c r="F212" s="647"/>
      <c r="G212" s="647"/>
    </row>
    <row r="213" spans="1:7" ht="12">
      <c r="A213" s="648"/>
      <c r="B213" s="649"/>
      <c r="C213" s="650"/>
      <c r="D213" s="651"/>
      <c r="E213" s="652"/>
      <c r="F213" s="651"/>
      <c r="G213" s="651"/>
    </row>
    <row r="214" spans="3:7" ht="12">
      <c r="C214" s="653"/>
      <c r="D214" s="647"/>
      <c r="F214" s="647"/>
      <c r="G214" s="647"/>
    </row>
    <row r="215" spans="4:7" ht="12">
      <c r="D215" s="647"/>
      <c r="F215" s="647"/>
      <c r="G215" s="647"/>
    </row>
    <row r="216" spans="1:7" ht="12">
      <c r="A216" s="648"/>
      <c r="B216" s="649"/>
      <c r="C216" s="650"/>
      <c r="D216" s="651"/>
      <c r="E216" s="652"/>
      <c r="F216" s="651"/>
      <c r="G216" s="651"/>
    </row>
    <row r="217" spans="4:7" ht="12">
      <c r="D217" s="654"/>
      <c r="F217" s="647"/>
      <c r="G217" s="647"/>
    </row>
    <row r="218" spans="4:7" ht="12">
      <c r="D218" s="647"/>
      <c r="F218" s="647"/>
      <c r="G218" s="647"/>
    </row>
    <row r="219" spans="4:7" ht="12">
      <c r="D219" s="647"/>
      <c r="F219" s="647"/>
      <c r="G219" s="647"/>
    </row>
    <row r="220" spans="4:7" ht="12">
      <c r="D220" s="647"/>
      <c r="F220" s="647"/>
      <c r="G220" s="647"/>
    </row>
    <row r="221" spans="4:7" ht="12">
      <c r="D221" s="647"/>
      <c r="F221" s="647"/>
      <c r="G221" s="647"/>
    </row>
    <row r="222" spans="4:7" ht="12">
      <c r="D222" s="647"/>
      <c r="F222" s="647"/>
      <c r="G222" s="647"/>
    </row>
    <row r="223" spans="4:7" ht="12">
      <c r="D223" s="647"/>
      <c r="F223" s="647"/>
      <c r="G223" s="647"/>
    </row>
    <row r="224" spans="4:7" ht="12">
      <c r="D224" s="647"/>
      <c r="F224" s="647"/>
      <c r="G224" s="647"/>
    </row>
    <row r="225" spans="4:7" ht="12">
      <c r="D225" s="647"/>
      <c r="F225" s="647"/>
      <c r="G225" s="647"/>
    </row>
    <row r="226" spans="4:7" ht="12">
      <c r="D226" s="647"/>
      <c r="F226" s="647"/>
      <c r="G226" s="647"/>
    </row>
    <row r="227" spans="4:7" ht="12">
      <c r="D227" s="647"/>
      <c r="F227" s="647"/>
      <c r="G227" s="647"/>
    </row>
  </sheetData>
  <sheetProtection password="ECC8" sheet="1" objects="1" scenarios="1" selectLockedCells="1" selectUnlockedCells="1"/>
  <mergeCells count="18">
    <mergeCell ref="A2:G2"/>
    <mergeCell ref="A3:G3"/>
    <mergeCell ref="A17:B17"/>
    <mergeCell ref="A8:C8"/>
    <mergeCell ref="A7:C7"/>
    <mergeCell ref="A6:C6"/>
    <mergeCell ref="A5:C5"/>
    <mergeCell ref="A13:B13"/>
    <mergeCell ref="A212:B212"/>
    <mergeCell ref="C17:C18"/>
    <mergeCell ref="D17:D18"/>
    <mergeCell ref="A10:G10"/>
    <mergeCell ref="A11:G11"/>
    <mergeCell ref="E17:E18"/>
    <mergeCell ref="F17:F18"/>
    <mergeCell ref="G17:G18"/>
    <mergeCell ref="A14:B14"/>
    <mergeCell ref="A15:B15"/>
  </mergeCells>
  <printOptions horizontalCentered="1" verticalCentered="1"/>
  <pageMargins left="0.5905511811023623" right="0.5905511811023623" top="0.3937007874015748" bottom="0.3937007874015748" header="0.5118110236220472" footer="0.5118110236220472"/>
  <pageSetup fitToHeight="3" fitToWidth="3" horizontalDpi="300" verticalDpi="300" orientation="portrait" scale="63"/>
  <headerFooter alignWithMargins="0">
    <oddHeader>&amp;R&amp;"Arial,Negrita"Formatos Financieros</oddHeader>
    <oddFooter>&amp;R&amp;"Arial Narrow,Normal"&amp;9&amp;P  de &amp;N</oddFooter>
  </headerFooter>
  <rowBreaks count="5" manualBreakCount="5">
    <brk id="54" max="255" man="1"/>
    <brk id="90" max="255" man="1"/>
    <brk id="126" max="255" man="1"/>
    <brk id="162" max="255" man="1"/>
    <brk id="213" max="255" man="1"/>
  </rowBreaks>
  <ignoredErrors>
    <ignoredError sqref="D5:F8" unlockedFormula="1"/>
  </ignoredError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7"/>
  <sheetViews>
    <sheetView zoomScaleSheetLayoutView="100" zoomScalePageLayoutView="0" workbookViewId="0" topLeftCell="A7">
      <selection activeCell="E14" sqref="E14"/>
    </sheetView>
  </sheetViews>
  <sheetFormatPr defaultColWidth="11.57421875" defaultRowHeight="12.75"/>
  <cols>
    <col min="1" max="1" width="13.140625" style="63" customWidth="1"/>
    <col min="2" max="3" width="15.8515625" style="63" customWidth="1"/>
    <col min="4" max="4" width="15.28125" style="63" customWidth="1"/>
    <col min="5" max="7" width="15.8515625" style="63" customWidth="1"/>
    <col min="8" max="16384" width="11.421875" style="63" customWidth="1"/>
  </cols>
  <sheetData>
    <row r="1" ht="12">
      <c r="K1" s="64"/>
    </row>
    <row r="2" spans="1:11" ht="16.5">
      <c r="A2" s="1021" t="s">
        <v>12</v>
      </c>
      <c r="B2" s="1021"/>
      <c r="C2" s="1021"/>
      <c r="D2" s="1021"/>
      <c r="E2" s="1021"/>
      <c r="F2" s="1021"/>
      <c r="G2" s="1021"/>
      <c r="H2" s="82"/>
      <c r="K2" s="64"/>
    </row>
    <row r="3" spans="1:11" ht="16.5">
      <c r="A3" s="1021" t="s">
        <v>331</v>
      </c>
      <c r="B3" s="1021"/>
      <c r="C3" s="1021"/>
      <c r="D3" s="1021"/>
      <c r="E3" s="1021"/>
      <c r="F3" s="1021"/>
      <c r="G3" s="1021"/>
      <c r="H3" s="82"/>
      <c r="K3" s="64"/>
    </row>
    <row r="4" spans="1:11" s="139" customFormat="1" ht="24" customHeight="1">
      <c r="A4" s="137"/>
      <c r="B4" s="137"/>
      <c r="C4" s="137"/>
      <c r="D4" s="137"/>
      <c r="E4" s="137"/>
      <c r="F4" s="137"/>
      <c r="G4" s="138"/>
      <c r="K4" s="140"/>
    </row>
    <row r="5" spans="1:11" ht="13.5" customHeight="1">
      <c r="A5" s="1057" t="s">
        <v>337</v>
      </c>
      <c r="B5" s="1057"/>
      <c r="C5" s="1057"/>
      <c r="D5" s="1059">
        <f>DATOS!C5</f>
        <v>0</v>
      </c>
      <c r="E5" s="1059"/>
      <c r="F5" s="1059"/>
      <c r="G5" s="1059"/>
      <c r="K5" s="64"/>
    </row>
    <row r="6" spans="1:11" ht="13.5" customHeight="1">
      <c r="A6" s="1057" t="s">
        <v>336</v>
      </c>
      <c r="B6" s="1057"/>
      <c r="C6" s="1057"/>
      <c r="D6" s="1059">
        <f>DATOS!C6</f>
        <v>0</v>
      </c>
      <c r="E6" s="1059"/>
      <c r="F6" s="1059"/>
      <c r="G6" s="1059"/>
      <c r="K6" s="64"/>
    </row>
    <row r="7" spans="1:11" ht="13.5" customHeight="1">
      <c r="A7" s="1057" t="s">
        <v>335</v>
      </c>
      <c r="B7" s="1057"/>
      <c r="C7" s="1057"/>
      <c r="D7" s="1060">
        <f>DATOS!C7</f>
        <v>0</v>
      </c>
      <c r="E7" s="1060"/>
      <c r="F7" s="1060"/>
      <c r="G7" s="1060"/>
      <c r="K7" s="64"/>
    </row>
    <row r="8" spans="1:11" ht="13.5" customHeight="1">
      <c r="A8" s="1057" t="s">
        <v>205</v>
      </c>
      <c r="B8" s="1057"/>
      <c r="C8" s="1057"/>
      <c r="D8" s="1059">
        <f>DATOS!C8</f>
        <v>0</v>
      </c>
      <c r="E8" s="1059"/>
      <c r="F8" s="1059"/>
      <c r="G8" s="1059"/>
      <c r="K8" s="64"/>
    </row>
    <row r="9" spans="1:11" ht="24" customHeight="1">
      <c r="A9" s="84"/>
      <c r="B9" s="84"/>
      <c r="C9" s="84"/>
      <c r="D9" s="84"/>
      <c r="E9" s="47"/>
      <c r="F9" s="47"/>
      <c r="G9" s="47"/>
      <c r="K9" s="64"/>
    </row>
    <row r="10" spans="1:7" s="139" customFormat="1" ht="16.5">
      <c r="A10" s="1157" t="s">
        <v>381</v>
      </c>
      <c r="B10" s="1157"/>
      <c r="C10" s="1157"/>
      <c r="D10" s="1157"/>
      <c r="E10" s="1157"/>
      <c r="F10" s="1157"/>
      <c r="G10" s="1157"/>
    </row>
    <row r="11" spans="1:7" s="139" customFormat="1" ht="15">
      <c r="A11" s="1156" t="s">
        <v>301</v>
      </c>
      <c r="B11" s="1156"/>
      <c r="C11" s="1156"/>
      <c r="D11" s="1156"/>
      <c r="E11" s="1156"/>
      <c r="F11" s="1156"/>
      <c r="G11" s="1156"/>
    </row>
    <row r="12" spans="1:7" s="139" customFormat="1" ht="24" customHeight="1">
      <c r="A12" s="539"/>
      <c r="B12" s="539"/>
      <c r="C12" s="539"/>
      <c r="D12" s="539"/>
      <c r="E12" s="539"/>
      <c r="F12" s="539"/>
      <c r="G12" s="539"/>
    </row>
    <row r="13" spans="1:4" ht="29.25" customHeight="1">
      <c r="A13" s="1184" t="s">
        <v>421</v>
      </c>
      <c r="B13" s="1184"/>
      <c r="C13" s="656">
        <f>5A!C13</f>
        <v>0</v>
      </c>
      <c r="D13" s="657"/>
    </row>
    <row r="14" spans="1:4" ht="24.75" customHeight="1">
      <c r="A14" s="1173" t="s">
        <v>422</v>
      </c>
      <c r="B14" s="1173"/>
      <c r="C14" s="658">
        <f>5A!E52</f>
        <v>0</v>
      </c>
      <c r="D14" s="659"/>
    </row>
    <row r="15" spans="1:7" ht="24.75" customHeight="1">
      <c r="A15" s="1173" t="s">
        <v>423</v>
      </c>
      <c r="B15" s="1173"/>
      <c r="C15" s="660">
        <f>PMT(E19,210,C14*-1)</f>
        <v>0</v>
      </c>
      <c r="D15" s="659"/>
      <c r="E15" s="627"/>
      <c r="F15" s="627"/>
      <c r="G15" s="661"/>
    </row>
    <row r="16" spans="1:7" s="666" customFormat="1" ht="35.25" customHeight="1">
      <c r="A16" s="662"/>
      <c r="B16" s="662"/>
      <c r="C16" s="663"/>
      <c r="D16" s="664"/>
      <c r="E16" s="663"/>
      <c r="F16" s="665"/>
      <c r="G16" s="664"/>
    </row>
    <row r="17" spans="1:7" s="666" customFormat="1" ht="36" customHeight="1">
      <c r="A17" s="1189" t="s">
        <v>206</v>
      </c>
      <c r="B17" s="1189"/>
      <c r="C17" s="1188" t="s">
        <v>348</v>
      </c>
      <c r="D17" s="1188" t="s">
        <v>349</v>
      </c>
      <c r="E17" s="1183" t="s">
        <v>302</v>
      </c>
      <c r="F17" s="1189" t="s">
        <v>74</v>
      </c>
      <c r="G17" s="1188" t="s">
        <v>304</v>
      </c>
    </row>
    <row r="18" spans="1:7" s="666" customFormat="1" ht="24.75" customHeight="1">
      <c r="A18" s="565" t="s">
        <v>307</v>
      </c>
      <c r="B18" s="565" t="s">
        <v>308</v>
      </c>
      <c r="C18" s="1188"/>
      <c r="D18" s="1188"/>
      <c r="E18" s="1183"/>
      <c r="F18" s="1189"/>
      <c r="G18" s="1188"/>
    </row>
    <row r="19" spans="1:7" ht="12">
      <c r="A19" s="629">
        <v>3</v>
      </c>
      <c r="B19" s="667" t="s">
        <v>2</v>
      </c>
      <c r="C19" s="668">
        <f>C14</f>
        <v>0</v>
      </c>
      <c r="D19" s="669">
        <f>G19-F19</f>
        <v>0</v>
      </c>
      <c r="E19" s="670">
        <f>(1+C13)^(1/12)-1</f>
        <v>0</v>
      </c>
      <c r="F19" s="671">
        <f>C19*E19</f>
        <v>0</v>
      </c>
      <c r="G19" s="668">
        <f>C15</f>
        <v>0</v>
      </c>
    </row>
    <row r="20" spans="1:7" ht="12">
      <c r="A20" s="629">
        <v>3</v>
      </c>
      <c r="B20" s="672">
        <f aca="true" t="shared" si="0" ref="B20:B83">B19+1</f>
        <v>35</v>
      </c>
      <c r="C20" s="668">
        <f>C19-D19</f>
        <v>0</v>
      </c>
      <c r="D20" s="669">
        <f>G20-F20</f>
        <v>0</v>
      </c>
      <c r="E20" s="670">
        <f>E19</f>
        <v>0</v>
      </c>
      <c r="F20" s="671">
        <f>C20*E20</f>
        <v>0</v>
      </c>
      <c r="G20" s="668">
        <f>G19</f>
        <v>0</v>
      </c>
    </row>
    <row r="21" spans="1:7" ht="12">
      <c r="A21" s="629">
        <v>3</v>
      </c>
      <c r="B21" s="672">
        <f t="shared" si="0"/>
        <v>36</v>
      </c>
      <c r="C21" s="668">
        <f aca="true" t="shared" si="1" ref="C21:C84">C20-D20</f>
        <v>0</v>
      </c>
      <c r="D21" s="669">
        <f aca="true" t="shared" si="2" ref="D21:D84">G21-F21</f>
        <v>0</v>
      </c>
      <c r="E21" s="670">
        <f aca="true" t="shared" si="3" ref="E21:E84">E20</f>
        <v>0</v>
      </c>
      <c r="F21" s="671">
        <f aca="true" t="shared" si="4" ref="F21:F84">C21*E21</f>
        <v>0</v>
      </c>
      <c r="G21" s="668">
        <f aca="true" t="shared" si="5" ref="G21:G84">G20</f>
        <v>0</v>
      </c>
    </row>
    <row r="22" spans="1:7" ht="12">
      <c r="A22" s="629">
        <v>3</v>
      </c>
      <c r="B22" s="672">
        <f t="shared" si="0"/>
        <v>37</v>
      </c>
      <c r="C22" s="668">
        <f t="shared" si="1"/>
        <v>0</v>
      </c>
      <c r="D22" s="669">
        <f t="shared" si="2"/>
        <v>0</v>
      </c>
      <c r="E22" s="670">
        <f t="shared" si="3"/>
        <v>0</v>
      </c>
      <c r="F22" s="671">
        <f t="shared" si="4"/>
        <v>0</v>
      </c>
      <c r="G22" s="668">
        <f t="shared" si="5"/>
        <v>0</v>
      </c>
    </row>
    <row r="23" spans="1:7" ht="12">
      <c r="A23" s="629">
        <v>3</v>
      </c>
      <c r="B23" s="672">
        <f t="shared" si="0"/>
        <v>38</v>
      </c>
      <c r="C23" s="668">
        <f t="shared" si="1"/>
        <v>0</v>
      </c>
      <c r="D23" s="669">
        <f t="shared" si="2"/>
        <v>0</v>
      </c>
      <c r="E23" s="670">
        <f t="shared" si="3"/>
        <v>0</v>
      </c>
      <c r="F23" s="671">
        <f t="shared" si="4"/>
        <v>0</v>
      </c>
      <c r="G23" s="668">
        <f t="shared" si="5"/>
        <v>0</v>
      </c>
    </row>
    <row r="24" spans="1:7" ht="12">
      <c r="A24" s="636">
        <v>3</v>
      </c>
      <c r="B24" s="672">
        <f t="shared" si="0"/>
        <v>39</v>
      </c>
      <c r="C24" s="668">
        <f t="shared" si="1"/>
        <v>0</v>
      </c>
      <c r="D24" s="669">
        <f t="shared" si="2"/>
        <v>0</v>
      </c>
      <c r="E24" s="670">
        <f t="shared" si="3"/>
        <v>0</v>
      </c>
      <c r="F24" s="671">
        <f t="shared" si="4"/>
        <v>0</v>
      </c>
      <c r="G24" s="668">
        <f t="shared" si="5"/>
        <v>0</v>
      </c>
    </row>
    <row r="25" spans="1:7" ht="12">
      <c r="A25" s="629">
        <v>4</v>
      </c>
      <c r="B25" s="672">
        <f t="shared" si="0"/>
        <v>40</v>
      </c>
      <c r="C25" s="668">
        <f t="shared" si="1"/>
        <v>0</v>
      </c>
      <c r="D25" s="669">
        <f t="shared" si="2"/>
        <v>0</v>
      </c>
      <c r="E25" s="670">
        <f t="shared" si="3"/>
        <v>0</v>
      </c>
      <c r="F25" s="671">
        <f t="shared" si="4"/>
        <v>0</v>
      </c>
      <c r="G25" s="668">
        <f t="shared" si="5"/>
        <v>0</v>
      </c>
    </row>
    <row r="26" spans="1:7" ht="12">
      <c r="A26" s="629">
        <v>4</v>
      </c>
      <c r="B26" s="672">
        <f t="shared" si="0"/>
        <v>41</v>
      </c>
      <c r="C26" s="668">
        <f t="shared" si="1"/>
        <v>0</v>
      </c>
      <c r="D26" s="669">
        <f t="shared" si="2"/>
        <v>0</v>
      </c>
      <c r="E26" s="670">
        <f t="shared" si="3"/>
        <v>0</v>
      </c>
      <c r="F26" s="671">
        <f t="shared" si="4"/>
        <v>0</v>
      </c>
      <c r="G26" s="668">
        <f t="shared" si="5"/>
        <v>0</v>
      </c>
    </row>
    <row r="27" spans="1:7" ht="12">
      <c r="A27" s="629">
        <v>4</v>
      </c>
      <c r="B27" s="672">
        <f t="shared" si="0"/>
        <v>42</v>
      </c>
      <c r="C27" s="668">
        <f t="shared" si="1"/>
        <v>0</v>
      </c>
      <c r="D27" s="669">
        <f t="shared" si="2"/>
        <v>0</v>
      </c>
      <c r="E27" s="670">
        <f t="shared" si="3"/>
        <v>0</v>
      </c>
      <c r="F27" s="671">
        <f t="shared" si="4"/>
        <v>0</v>
      </c>
      <c r="G27" s="668">
        <f t="shared" si="5"/>
        <v>0</v>
      </c>
    </row>
    <row r="28" spans="1:7" ht="12">
      <c r="A28" s="629">
        <v>4</v>
      </c>
      <c r="B28" s="672">
        <f t="shared" si="0"/>
        <v>43</v>
      </c>
      <c r="C28" s="668">
        <f t="shared" si="1"/>
        <v>0</v>
      </c>
      <c r="D28" s="669">
        <f t="shared" si="2"/>
        <v>0</v>
      </c>
      <c r="E28" s="670">
        <f t="shared" si="3"/>
        <v>0</v>
      </c>
      <c r="F28" s="671">
        <f t="shared" si="4"/>
        <v>0</v>
      </c>
      <c r="G28" s="668">
        <f t="shared" si="5"/>
        <v>0</v>
      </c>
    </row>
    <row r="29" spans="1:7" ht="12">
      <c r="A29" s="629">
        <v>4</v>
      </c>
      <c r="B29" s="672">
        <f t="shared" si="0"/>
        <v>44</v>
      </c>
      <c r="C29" s="668">
        <f t="shared" si="1"/>
        <v>0</v>
      </c>
      <c r="D29" s="669">
        <f t="shared" si="2"/>
        <v>0</v>
      </c>
      <c r="E29" s="670">
        <f t="shared" si="3"/>
        <v>0</v>
      </c>
      <c r="F29" s="671">
        <f t="shared" si="4"/>
        <v>0</v>
      </c>
      <c r="G29" s="668">
        <f t="shared" si="5"/>
        <v>0</v>
      </c>
    </row>
    <row r="30" spans="1:7" ht="12">
      <c r="A30" s="629">
        <v>4</v>
      </c>
      <c r="B30" s="673">
        <f t="shared" si="0"/>
        <v>45</v>
      </c>
      <c r="C30" s="668">
        <f t="shared" si="1"/>
        <v>0</v>
      </c>
      <c r="D30" s="669">
        <f t="shared" si="2"/>
        <v>0</v>
      </c>
      <c r="E30" s="670">
        <f t="shared" si="3"/>
        <v>0</v>
      </c>
      <c r="F30" s="671">
        <f t="shared" si="4"/>
        <v>0</v>
      </c>
      <c r="G30" s="668">
        <f t="shared" si="5"/>
        <v>0</v>
      </c>
    </row>
    <row r="31" spans="1:7" ht="12">
      <c r="A31" s="629">
        <v>4</v>
      </c>
      <c r="B31" s="672">
        <f t="shared" si="0"/>
        <v>46</v>
      </c>
      <c r="C31" s="668">
        <f t="shared" si="1"/>
        <v>0</v>
      </c>
      <c r="D31" s="669">
        <f t="shared" si="2"/>
        <v>0</v>
      </c>
      <c r="E31" s="670">
        <f t="shared" si="3"/>
        <v>0</v>
      </c>
      <c r="F31" s="671">
        <f t="shared" si="4"/>
        <v>0</v>
      </c>
      <c r="G31" s="668">
        <f t="shared" si="5"/>
        <v>0</v>
      </c>
    </row>
    <row r="32" spans="1:7" ht="12">
      <c r="A32" s="629">
        <v>4</v>
      </c>
      <c r="B32" s="672">
        <f t="shared" si="0"/>
        <v>47</v>
      </c>
      <c r="C32" s="668">
        <f t="shared" si="1"/>
        <v>0</v>
      </c>
      <c r="D32" s="669">
        <f t="shared" si="2"/>
        <v>0</v>
      </c>
      <c r="E32" s="670">
        <f t="shared" si="3"/>
        <v>0</v>
      </c>
      <c r="F32" s="671">
        <f t="shared" si="4"/>
        <v>0</v>
      </c>
      <c r="G32" s="668">
        <f t="shared" si="5"/>
        <v>0</v>
      </c>
    </row>
    <row r="33" spans="1:7" ht="12">
      <c r="A33" s="629">
        <v>4</v>
      </c>
      <c r="B33" s="672">
        <f t="shared" si="0"/>
        <v>48</v>
      </c>
      <c r="C33" s="668">
        <f t="shared" si="1"/>
        <v>0</v>
      </c>
      <c r="D33" s="669">
        <f t="shared" si="2"/>
        <v>0</v>
      </c>
      <c r="E33" s="670">
        <f t="shared" si="3"/>
        <v>0</v>
      </c>
      <c r="F33" s="671">
        <f t="shared" si="4"/>
        <v>0</v>
      </c>
      <c r="G33" s="668">
        <f t="shared" si="5"/>
        <v>0</v>
      </c>
    </row>
    <row r="34" spans="1:7" ht="12">
      <c r="A34" s="629">
        <v>4</v>
      </c>
      <c r="B34" s="672">
        <f t="shared" si="0"/>
        <v>49</v>
      </c>
      <c r="C34" s="668">
        <f t="shared" si="1"/>
        <v>0</v>
      </c>
      <c r="D34" s="669">
        <f t="shared" si="2"/>
        <v>0</v>
      </c>
      <c r="E34" s="670">
        <f t="shared" si="3"/>
        <v>0</v>
      </c>
      <c r="F34" s="671">
        <f t="shared" si="4"/>
        <v>0</v>
      </c>
      <c r="G34" s="668">
        <f t="shared" si="5"/>
        <v>0</v>
      </c>
    </row>
    <row r="35" spans="1:7" ht="12">
      <c r="A35" s="629">
        <v>4</v>
      </c>
      <c r="B35" s="672">
        <f t="shared" si="0"/>
        <v>50</v>
      </c>
      <c r="C35" s="668">
        <f t="shared" si="1"/>
        <v>0</v>
      </c>
      <c r="D35" s="669">
        <f t="shared" si="2"/>
        <v>0</v>
      </c>
      <c r="E35" s="670">
        <f t="shared" si="3"/>
        <v>0</v>
      </c>
      <c r="F35" s="671">
        <f t="shared" si="4"/>
        <v>0</v>
      </c>
      <c r="G35" s="668">
        <f t="shared" si="5"/>
        <v>0</v>
      </c>
    </row>
    <row r="36" spans="1:7" ht="12">
      <c r="A36" s="636">
        <v>4</v>
      </c>
      <c r="B36" s="672">
        <f t="shared" si="0"/>
        <v>51</v>
      </c>
      <c r="C36" s="668">
        <f t="shared" si="1"/>
        <v>0</v>
      </c>
      <c r="D36" s="669">
        <f t="shared" si="2"/>
        <v>0</v>
      </c>
      <c r="E36" s="670">
        <f t="shared" si="3"/>
        <v>0</v>
      </c>
      <c r="F36" s="671">
        <f t="shared" si="4"/>
        <v>0</v>
      </c>
      <c r="G36" s="668">
        <f t="shared" si="5"/>
        <v>0</v>
      </c>
    </row>
    <row r="37" spans="1:7" ht="12">
      <c r="A37" s="629">
        <v>5</v>
      </c>
      <c r="B37" s="672">
        <f t="shared" si="0"/>
        <v>52</v>
      </c>
      <c r="C37" s="668">
        <f t="shared" si="1"/>
        <v>0</v>
      </c>
      <c r="D37" s="669">
        <f t="shared" si="2"/>
        <v>0</v>
      </c>
      <c r="E37" s="670">
        <f t="shared" si="3"/>
        <v>0</v>
      </c>
      <c r="F37" s="671">
        <f t="shared" si="4"/>
        <v>0</v>
      </c>
      <c r="G37" s="668">
        <f t="shared" si="5"/>
        <v>0</v>
      </c>
    </row>
    <row r="38" spans="1:7" ht="12">
      <c r="A38" s="629">
        <v>5</v>
      </c>
      <c r="B38" s="672">
        <f t="shared" si="0"/>
        <v>53</v>
      </c>
      <c r="C38" s="668">
        <f t="shared" si="1"/>
        <v>0</v>
      </c>
      <c r="D38" s="669">
        <f t="shared" si="2"/>
        <v>0</v>
      </c>
      <c r="E38" s="670">
        <f t="shared" si="3"/>
        <v>0</v>
      </c>
      <c r="F38" s="671">
        <f t="shared" si="4"/>
        <v>0</v>
      </c>
      <c r="G38" s="668">
        <f t="shared" si="5"/>
        <v>0</v>
      </c>
    </row>
    <row r="39" spans="1:7" ht="12">
      <c r="A39" s="629">
        <v>5</v>
      </c>
      <c r="B39" s="672">
        <f t="shared" si="0"/>
        <v>54</v>
      </c>
      <c r="C39" s="668">
        <f t="shared" si="1"/>
        <v>0</v>
      </c>
      <c r="D39" s="669">
        <f t="shared" si="2"/>
        <v>0</v>
      </c>
      <c r="E39" s="670">
        <f t="shared" si="3"/>
        <v>0</v>
      </c>
      <c r="F39" s="671">
        <f t="shared" si="4"/>
        <v>0</v>
      </c>
      <c r="G39" s="668">
        <f t="shared" si="5"/>
        <v>0</v>
      </c>
    </row>
    <row r="40" spans="1:7" ht="12">
      <c r="A40" s="629">
        <v>5</v>
      </c>
      <c r="B40" s="672">
        <f t="shared" si="0"/>
        <v>55</v>
      </c>
      <c r="C40" s="668">
        <f t="shared" si="1"/>
        <v>0</v>
      </c>
      <c r="D40" s="669">
        <f t="shared" si="2"/>
        <v>0</v>
      </c>
      <c r="E40" s="670">
        <f t="shared" si="3"/>
        <v>0</v>
      </c>
      <c r="F40" s="671">
        <f t="shared" si="4"/>
        <v>0</v>
      </c>
      <c r="G40" s="668">
        <f t="shared" si="5"/>
        <v>0</v>
      </c>
    </row>
    <row r="41" spans="1:7" ht="12">
      <c r="A41" s="629">
        <v>5</v>
      </c>
      <c r="B41" s="672">
        <f t="shared" si="0"/>
        <v>56</v>
      </c>
      <c r="C41" s="668">
        <f t="shared" si="1"/>
        <v>0</v>
      </c>
      <c r="D41" s="669">
        <f t="shared" si="2"/>
        <v>0</v>
      </c>
      <c r="E41" s="670">
        <f t="shared" si="3"/>
        <v>0</v>
      </c>
      <c r="F41" s="671">
        <f t="shared" si="4"/>
        <v>0</v>
      </c>
      <c r="G41" s="668">
        <f t="shared" si="5"/>
        <v>0</v>
      </c>
    </row>
    <row r="42" spans="1:7" ht="12">
      <c r="A42" s="629">
        <v>5</v>
      </c>
      <c r="B42" s="672">
        <f t="shared" si="0"/>
        <v>57</v>
      </c>
      <c r="C42" s="668">
        <f t="shared" si="1"/>
        <v>0</v>
      </c>
      <c r="D42" s="669">
        <f t="shared" si="2"/>
        <v>0</v>
      </c>
      <c r="E42" s="670">
        <f t="shared" si="3"/>
        <v>0</v>
      </c>
      <c r="F42" s="671">
        <f t="shared" si="4"/>
        <v>0</v>
      </c>
      <c r="G42" s="668">
        <f t="shared" si="5"/>
        <v>0</v>
      </c>
    </row>
    <row r="43" spans="1:7" ht="12">
      <c r="A43" s="629">
        <v>5</v>
      </c>
      <c r="B43" s="672">
        <f t="shared" si="0"/>
        <v>58</v>
      </c>
      <c r="C43" s="668">
        <f t="shared" si="1"/>
        <v>0</v>
      </c>
      <c r="D43" s="669">
        <f t="shared" si="2"/>
        <v>0</v>
      </c>
      <c r="E43" s="670">
        <f t="shared" si="3"/>
        <v>0</v>
      </c>
      <c r="F43" s="671">
        <f t="shared" si="4"/>
        <v>0</v>
      </c>
      <c r="G43" s="668">
        <f t="shared" si="5"/>
        <v>0</v>
      </c>
    </row>
    <row r="44" spans="1:7" ht="12">
      <c r="A44" s="629">
        <v>5</v>
      </c>
      <c r="B44" s="672">
        <f t="shared" si="0"/>
        <v>59</v>
      </c>
      <c r="C44" s="668">
        <f t="shared" si="1"/>
        <v>0</v>
      </c>
      <c r="D44" s="669">
        <f t="shared" si="2"/>
        <v>0</v>
      </c>
      <c r="E44" s="670">
        <f t="shared" si="3"/>
        <v>0</v>
      </c>
      <c r="F44" s="671">
        <f t="shared" si="4"/>
        <v>0</v>
      </c>
      <c r="G44" s="668">
        <f t="shared" si="5"/>
        <v>0</v>
      </c>
    </row>
    <row r="45" spans="1:7" ht="12">
      <c r="A45" s="629">
        <v>5</v>
      </c>
      <c r="B45" s="672">
        <f t="shared" si="0"/>
        <v>60</v>
      </c>
      <c r="C45" s="668">
        <f t="shared" si="1"/>
        <v>0</v>
      </c>
      <c r="D45" s="669">
        <f t="shared" si="2"/>
        <v>0</v>
      </c>
      <c r="E45" s="670">
        <f t="shared" si="3"/>
        <v>0</v>
      </c>
      <c r="F45" s="671">
        <f t="shared" si="4"/>
        <v>0</v>
      </c>
      <c r="G45" s="668">
        <f t="shared" si="5"/>
        <v>0</v>
      </c>
    </row>
    <row r="46" spans="1:7" ht="12">
      <c r="A46" s="629">
        <v>5</v>
      </c>
      <c r="B46" s="672">
        <f t="shared" si="0"/>
        <v>61</v>
      </c>
      <c r="C46" s="668">
        <f t="shared" si="1"/>
        <v>0</v>
      </c>
      <c r="D46" s="669">
        <f t="shared" si="2"/>
        <v>0</v>
      </c>
      <c r="E46" s="670">
        <f t="shared" si="3"/>
        <v>0</v>
      </c>
      <c r="F46" s="671">
        <f t="shared" si="4"/>
        <v>0</v>
      </c>
      <c r="G46" s="668">
        <f t="shared" si="5"/>
        <v>0</v>
      </c>
    </row>
    <row r="47" spans="1:7" ht="12">
      <c r="A47" s="629">
        <v>5</v>
      </c>
      <c r="B47" s="672">
        <f t="shared" si="0"/>
        <v>62</v>
      </c>
      <c r="C47" s="668">
        <f t="shared" si="1"/>
        <v>0</v>
      </c>
      <c r="D47" s="669">
        <f t="shared" si="2"/>
        <v>0</v>
      </c>
      <c r="E47" s="670">
        <f t="shared" si="3"/>
        <v>0</v>
      </c>
      <c r="F47" s="671">
        <f t="shared" si="4"/>
        <v>0</v>
      </c>
      <c r="G47" s="668">
        <f t="shared" si="5"/>
        <v>0</v>
      </c>
    </row>
    <row r="48" spans="1:7" ht="12">
      <c r="A48" s="636">
        <v>5</v>
      </c>
      <c r="B48" s="672">
        <f t="shared" si="0"/>
        <v>63</v>
      </c>
      <c r="C48" s="668">
        <f t="shared" si="1"/>
        <v>0</v>
      </c>
      <c r="D48" s="669">
        <f t="shared" si="2"/>
        <v>0</v>
      </c>
      <c r="E48" s="670">
        <f t="shared" si="3"/>
        <v>0</v>
      </c>
      <c r="F48" s="671">
        <f t="shared" si="4"/>
        <v>0</v>
      </c>
      <c r="G48" s="668">
        <f t="shared" si="5"/>
        <v>0</v>
      </c>
    </row>
    <row r="49" spans="1:7" ht="12">
      <c r="A49" s="629">
        <v>6</v>
      </c>
      <c r="B49" s="672">
        <f t="shared" si="0"/>
        <v>64</v>
      </c>
      <c r="C49" s="668">
        <f t="shared" si="1"/>
        <v>0</v>
      </c>
      <c r="D49" s="669">
        <f t="shared" si="2"/>
        <v>0</v>
      </c>
      <c r="E49" s="670">
        <f t="shared" si="3"/>
        <v>0</v>
      </c>
      <c r="F49" s="671">
        <f t="shared" si="4"/>
        <v>0</v>
      </c>
      <c r="G49" s="668">
        <f t="shared" si="5"/>
        <v>0</v>
      </c>
    </row>
    <row r="50" spans="1:7" ht="12">
      <c r="A50" s="629">
        <v>6</v>
      </c>
      <c r="B50" s="672">
        <f t="shared" si="0"/>
        <v>65</v>
      </c>
      <c r="C50" s="668">
        <f t="shared" si="1"/>
        <v>0</v>
      </c>
      <c r="D50" s="669">
        <f t="shared" si="2"/>
        <v>0</v>
      </c>
      <c r="E50" s="670">
        <f t="shared" si="3"/>
        <v>0</v>
      </c>
      <c r="F50" s="671">
        <f t="shared" si="4"/>
        <v>0</v>
      </c>
      <c r="G50" s="668">
        <f t="shared" si="5"/>
        <v>0</v>
      </c>
    </row>
    <row r="51" spans="1:7" ht="12">
      <c r="A51" s="629">
        <v>6</v>
      </c>
      <c r="B51" s="672">
        <f t="shared" si="0"/>
        <v>66</v>
      </c>
      <c r="C51" s="668">
        <f t="shared" si="1"/>
        <v>0</v>
      </c>
      <c r="D51" s="669">
        <f t="shared" si="2"/>
        <v>0</v>
      </c>
      <c r="E51" s="670">
        <f t="shared" si="3"/>
        <v>0</v>
      </c>
      <c r="F51" s="671">
        <f t="shared" si="4"/>
        <v>0</v>
      </c>
      <c r="G51" s="668">
        <f t="shared" si="5"/>
        <v>0</v>
      </c>
    </row>
    <row r="52" spans="1:7" ht="12">
      <c r="A52" s="629">
        <v>6</v>
      </c>
      <c r="B52" s="672">
        <f t="shared" si="0"/>
        <v>67</v>
      </c>
      <c r="C52" s="668">
        <f t="shared" si="1"/>
        <v>0</v>
      </c>
      <c r="D52" s="669">
        <f t="shared" si="2"/>
        <v>0</v>
      </c>
      <c r="E52" s="670">
        <f t="shared" si="3"/>
        <v>0</v>
      </c>
      <c r="F52" s="671">
        <f t="shared" si="4"/>
        <v>0</v>
      </c>
      <c r="G52" s="668">
        <f t="shared" si="5"/>
        <v>0</v>
      </c>
    </row>
    <row r="53" spans="1:7" ht="12">
      <c r="A53" s="629">
        <v>6</v>
      </c>
      <c r="B53" s="672">
        <f t="shared" si="0"/>
        <v>68</v>
      </c>
      <c r="C53" s="668">
        <f t="shared" si="1"/>
        <v>0</v>
      </c>
      <c r="D53" s="669">
        <f t="shared" si="2"/>
        <v>0</v>
      </c>
      <c r="E53" s="670">
        <f t="shared" si="3"/>
        <v>0</v>
      </c>
      <c r="F53" s="671">
        <f t="shared" si="4"/>
        <v>0</v>
      </c>
      <c r="G53" s="668">
        <f t="shared" si="5"/>
        <v>0</v>
      </c>
    </row>
    <row r="54" spans="1:7" ht="12">
      <c r="A54" s="629">
        <v>6</v>
      </c>
      <c r="B54" s="673">
        <f t="shared" si="0"/>
        <v>69</v>
      </c>
      <c r="C54" s="668">
        <f t="shared" si="1"/>
        <v>0</v>
      </c>
      <c r="D54" s="669">
        <f t="shared" si="2"/>
        <v>0</v>
      </c>
      <c r="E54" s="670">
        <f t="shared" si="3"/>
        <v>0</v>
      </c>
      <c r="F54" s="671">
        <f t="shared" si="4"/>
        <v>0</v>
      </c>
      <c r="G54" s="668">
        <f t="shared" si="5"/>
        <v>0</v>
      </c>
    </row>
    <row r="55" spans="1:7" ht="12">
      <c r="A55" s="629">
        <v>6</v>
      </c>
      <c r="B55" s="672">
        <f t="shared" si="0"/>
        <v>70</v>
      </c>
      <c r="C55" s="668">
        <f t="shared" si="1"/>
        <v>0</v>
      </c>
      <c r="D55" s="669">
        <f t="shared" si="2"/>
        <v>0</v>
      </c>
      <c r="E55" s="670">
        <f t="shared" si="3"/>
        <v>0</v>
      </c>
      <c r="F55" s="671">
        <f t="shared" si="4"/>
        <v>0</v>
      </c>
      <c r="G55" s="668">
        <f t="shared" si="5"/>
        <v>0</v>
      </c>
    </row>
    <row r="56" spans="1:7" ht="12">
      <c r="A56" s="629">
        <v>6</v>
      </c>
      <c r="B56" s="672">
        <f t="shared" si="0"/>
        <v>71</v>
      </c>
      <c r="C56" s="668">
        <f t="shared" si="1"/>
        <v>0</v>
      </c>
      <c r="D56" s="669">
        <f t="shared" si="2"/>
        <v>0</v>
      </c>
      <c r="E56" s="670">
        <f t="shared" si="3"/>
        <v>0</v>
      </c>
      <c r="F56" s="671">
        <f t="shared" si="4"/>
        <v>0</v>
      </c>
      <c r="G56" s="668">
        <f t="shared" si="5"/>
        <v>0</v>
      </c>
    </row>
    <row r="57" spans="1:7" ht="12">
      <c r="A57" s="629">
        <v>6</v>
      </c>
      <c r="B57" s="672">
        <f t="shared" si="0"/>
        <v>72</v>
      </c>
      <c r="C57" s="668">
        <f t="shared" si="1"/>
        <v>0</v>
      </c>
      <c r="D57" s="669">
        <f t="shared" si="2"/>
        <v>0</v>
      </c>
      <c r="E57" s="670">
        <f t="shared" si="3"/>
        <v>0</v>
      </c>
      <c r="F57" s="671">
        <f t="shared" si="4"/>
        <v>0</v>
      </c>
      <c r="G57" s="668">
        <f t="shared" si="5"/>
        <v>0</v>
      </c>
    </row>
    <row r="58" spans="1:7" ht="12">
      <c r="A58" s="629">
        <v>6</v>
      </c>
      <c r="B58" s="672">
        <f t="shared" si="0"/>
        <v>73</v>
      </c>
      <c r="C58" s="668">
        <f t="shared" si="1"/>
        <v>0</v>
      </c>
      <c r="D58" s="669">
        <f t="shared" si="2"/>
        <v>0</v>
      </c>
      <c r="E58" s="670">
        <f t="shared" si="3"/>
        <v>0</v>
      </c>
      <c r="F58" s="671">
        <f t="shared" si="4"/>
        <v>0</v>
      </c>
      <c r="G58" s="668">
        <f t="shared" si="5"/>
        <v>0</v>
      </c>
    </row>
    <row r="59" spans="1:7" ht="12">
      <c r="A59" s="629">
        <v>6</v>
      </c>
      <c r="B59" s="672">
        <f t="shared" si="0"/>
        <v>74</v>
      </c>
      <c r="C59" s="668">
        <f t="shared" si="1"/>
        <v>0</v>
      </c>
      <c r="D59" s="669">
        <f t="shared" si="2"/>
        <v>0</v>
      </c>
      <c r="E59" s="670">
        <f t="shared" si="3"/>
        <v>0</v>
      </c>
      <c r="F59" s="671">
        <f t="shared" si="4"/>
        <v>0</v>
      </c>
      <c r="G59" s="668">
        <f t="shared" si="5"/>
        <v>0</v>
      </c>
    </row>
    <row r="60" spans="1:7" ht="12">
      <c r="A60" s="636">
        <v>6</v>
      </c>
      <c r="B60" s="672">
        <f t="shared" si="0"/>
        <v>75</v>
      </c>
      <c r="C60" s="668">
        <f t="shared" si="1"/>
        <v>0</v>
      </c>
      <c r="D60" s="669">
        <f t="shared" si="2"/>
        <v>0</v>
      </c>
      <c r="E60" s="670">
        <f t="shared" si="3"/>
        <v>0</v>
      </c>
      <c r="F60" s="671">
        <f t="shared" si="4"/>
        <v>0</v>
      </c>
      <c r="G60" s="668">
        <f t="shared" si="5"/>
        <v>0</v>
      </c>
    </row>
    <row r="61" spans="1:7" ht="12">
      <c r="A61" s="629">
        <v>7</v>
      </c>
      <c r="B61" s="672">
        <f t="shared" si="0"/>
        <v>76</v>
      </c>
      <c r="C61" s="668">
        <f t="shared" si="1"/>
        <v>0</v>
      </c>
      <c r="D61" s="669">
        <f t="shared" si="2"/>
        <v>0</v>
      </c>
      <c r="E61" s="670">
        <f t="shared" si="3"/>
        <v>0</v>
      </c>
      <c r="F61" s="671">
        <f t="shared" si="4"/>
        <v>0</v>
      </c>
      <c r="G61" s="668">
        <f t="shared" si="5"/>
        <v>0</v>
      </c>
    </row>
    <row r="62" spans="1:7" ht="12.75" thickBot="1">
      <c r="A62" s="629">
        <v>7</v>
      </c>
      <c r="B62" s="674">
        <f t="shared" si="0"/>
        <v>77</v>
      </c>
      <c r="C62" s="668">
        <f t="shared" si="1"/>
        <v>0</v>
      </c>
      <c r="D62" s="669">
        <f t="shared" si="2"/>
        <v>0</v>
      </c>
      <c r="E62" s="670">
        <f t="shared" si="3"/>
        <v>0</v>
      </c>
      <c r="F62" s="671">
        <f t="shared" si="4"/>
        <v>0</v>
      </c>
      <c r="G62" s="668">
        <f t="shared" si="5"/>
        <v>0</v>
      </c>
    </row>
    <row r="63" spans="1:7" ht="12.75" thickTop="1">
      <c r="A63" s="629">
        <v>7</v>
      </c>
      <c r="B63" s="672">
        <f t="shared" si="0"/>
        <v>78</v>
      </c>
      <c r="C63" s="668">
        <f t="shared" si="1"/>
        <v>0</v>
      </c>
      <c r="D63" s="669">
        <f t="shared" si="2"/>
        <v>0</v>
      </c>
      <c r="E63" s="670">
        <f t="shared" si="3"/>
        <v>0</v>
      </c>
      <c r="F63" s="671">
        <f t="shared" si="4"/>
        <v>0</v>
      </c>
      <c r="G63" s="668">
        <f t="shared" si="5"/>
        <v>0</v>
      </c>
    </row>
    <row r="64" spans="1:7" ht="12">
      <c r="A64" s="629">
        <v>7</v>
      </c>
      <c r="B64" s="672">
        <f t="shared" si="0"/>
        <v>79</v>
      </c>
      <c r="C64" s="668">
        <f t="shared" si="1"/>
        <v>0</v>
      </c>
      <c r="D64" s="669">
        <f t="shared" si="2"/>
        <v>0</v>
      </c>
      <c r="E64" s="670">
        <f t="shared" si="3"/>
        <v>0</v>
      </c>
      <c r="F64" s="671">
        <f t="shared" si="4"/>
        <v>0</v>
      </c>
      <c r="G64" s="668">
        <f t="shared" si="5"/>
        <v>0</v>
      </c>
    </row>
    <row r="65" spans="1:7" ht="12">
      <c r="A65" s="629">
        <v>7</v>
      </c>
      <c r="B65" s="672">
        <f t="shared" si="0"/>
        <v>80</v>
      </c>
      <c r="C65" s="668">
        <f t="shared" si="1"/>
        <v>0</v>
      </c>
      <c r="D65" s="669">
        <f t="shared" si="2"/>
        <v>0</v>
      </c>
      <c r="E65" s="670">
        <f t="shared" si="3"/>
        <v>0</v>
      </c>
      <c r="F65" s="671">
        <f t="shared" si="4"/>
        <v>0</v>
      </c>
      <c r="G65" s="668">
        <f t="shared" si="5"/>
        <v>0</v>
      </c>
    </row>
    <row r="66" spans="1:7" ht="12">
      <c r="A66" s="629">
        <v>7</v>
      </c>
      <c r="B66" s="673">
        <f t="shared" si="0"/>
        <v>81</v>
      </c>
      <c r="C66" s="668">
        <f t="shared" si="1"/>
        <v>0</v>
      </c>
      <c r="D66" s="669">
        <f t="shared" si="2"/>
        <v>0</v>
      </c>
      <c r="E66" s="670">
        <f t="shared" si="3"/>
        <v>0</v>
      </c>
      <c r="F66" s="671">
        <f t="shared" si="4"/>
        <v>0</v>
      </c>
      <c r="G66" s="668">
        <f t="shared" si="5"/>
        <v>0</v>
      </c>
    </row>
    <row r="67" spans="1:7" ht="12">
      <c r="A67" s="629">
        <v>7</v>
      </c>
      <c r="B67" s="672">
        <f t="shared" si="0"/>
        <v>82</v>
      </c>
      <c r="C67" s="668">
        <f t="shared" si="1"/>
        <v>0</v>
      </c>
      <c r="D67" s="669">
        <f t="shared" si="2"/>
        <v>0</v>
      </c>
      <c r="E67" s="670">
        <f t="shared" si="3"/>
        <v>0</v>
      </c>
      <c r="F67" s="671">
        <f t="shared" si="4"/>
        <v>0</v>
      </c>
      <c r="G67" s="668">
        <f t="shared" si="5"/>
        <v>0</v>
      </c>
    </row>
    <row r="68" spans="1:7" ht="12">
      <c r="A68" s="629">
        <v>7</v>
      </c>
      <c r="B68" s="672">
        <f t="shared" si="0"/>
        <v>83</v>
      </c>
      <c r="C68" s="668">
        <f t="shared" si="1"/>
        <v>0</v>
      </c>
      <c r="D68" s="669">
        <f t="shared" si="2"/>
        <v>0</v>
      </c>
      <c r="E68" s="670">
        <f t="shared" si="3"/>
        <v>0</v>
      </c>
      <c r="F68" s="671">
        <f t="shared" si="4"/>
        <v>0</v>
      </c>
      <c r="G68" s="668">
        <f t="shared" si="5"/>
        <v>0</v>
      </c>
    </row>
    <row r="69" spans="1:7" ht="12">
      <c r="A69" s="629">
        <v>7</v>
      </c>
      <c r="B69" s="672">
        <f t="shared" si="0"/>
        <v>84</v>
      </c>
      <c r="C69" s="668">
        <f t="shared" si="1"/>
        <v>0</v>
      </c>
      <c r="D69" s="669">
        <f t="shared" si="2"/>
        <v>0</v>
      </c>
      <c r="E69" s="670">
        <f t="shared" si="3"/>
        <v>0</v>
      </c>
      <c r="F69" s="671">
        <f t="shared" si="4"/>
        <v>0</v>
      </c>
      <c r="G69" s="668">
        <f t="shared" si="5"/>
        <v>0</v>
      </c>
    </row>
    <row r="70" spans="1:7" ht="12">
      <c r="A70" s="629">
        <v>7</v>
      </c>
      <c r="B70" s="672">
        <f t="shared" si="0"/>
        <v>85</v>
      </c>
      <c r="C70" s="668">
        <f t="shared" si="1"/>
        <v>0</v>
      </c>
      <c r="D70" s="669">
        <f t="shared" si="2"/>
        <v>0</v>
      </c>
      <c r="E70" s="670">
        <f t="shared" si="3"/>
        <v>0</v>
      </c>
      <c r="F70" s="671">
        <f t="shared" si="4"/>
        <v>0</v>
      </c>
      <c r="G70" s="668">
        <f t="shared" si="5"/>
        <v>0</v>
      </c>
    </row>
    <row r="71" spans="1:7" ht="12">
      <c r="A71" s="629">
        <v>7</v>
      </c>
      <c r="B71" s="672">
        <f t="shared" si="0"/>
        <v>86</v>
      </c>
      <c r="C71" s="668">
        <f t="shared" si="1"/>
        <v>0</v>
      </c>
      <c r="D71" s="669">
        <f t="shared" si="2"/>
        <v>0</v>
      </c>
      <c r="E71" s="670">
        <f t="shared" si="3"/>
        <v>0</v>
      </c>
      <c r="F71" s="671">
        <f t="shared" si="4"/>
        <v>0</v>
      </c>
      <c r="G71" s="668">
        <f t="shared" si="5"/>
        <v>0</v>
      </c>
    </row>
    <row r="72" spans="1:7" ht="12">
      <c r="A72" s="636">
        <v>7</v>
      </c>
      <c r="B72" s="672">
        <f t="shared" si="0"/>
        <v>87</v>
      </c>
      <c r="C72" s="668">
        <f t="shared" si="1"/>
        <v>0</v>
      </c>
      <c r="D72" s="669">
        <f t="shared" si="2"/>
        <v>0</v>
      </c>
      <c r="E72" s="670">
        <f t="shared" si="3"/>
        <v>0</v>
      </c>
      <c r="F72" s="671">
        <f t="shared" si="4"/>
        <v>0</v>
      </c>
      <c r="G72" s="668">
        <f t="shared" si="5"/>
        <v>0</v>
      </c>
    </row>
    <row r="73" spans="1:7" ht="12">
      <c r="A73" s="629">
        <v>8</v>
      </c>
      <c r="B73" s="672">
        <f t="shared" si="0"/>
        <v>88</v>
      </c>
      <c r="C73" s="668">
        <f t="shared" si="1"/>
        <v>0</v>
      </c>
      <c r="D73" s="669">
        <f t="shared" si="2"/>
        <v>0</v>
      </c>
      <c r="E73" s="670">
        <f t="shared" si="3"/>
        <v>0</v>
      </c>
      <c r="F73" s="671">
        <f t="shared" si="4"/>
        <v>0</v>
      </c>
      <c r="G73" s="668">
        <f t="shared" si="5"/>
        <v>0</v>
      </c>
    </row>
    <row r="74" spans="1:7" ht="12">
      <c r="A74" s="629">
        <v>8</v>
      </c>
      <c r="B74" s="672">
        <f t="shared" si="0"/>
        <v>89</v>
      </c>
      <c r="C74" s="668">
        <f t="shared" si="1"/>
        <v>0</v>
      </c>
      <c r="D74" s="669">
        <f t="shared" si="2"/>
        <v>0</v>
      </c>
      <c r="E74" s="670">
        <f t="shared" si="3"/>
        <v>0</v>
      </c>
      <c r="F74" s="671">
        <f t="shared" si="4"/>
        <v>0</v>
      </c>
      <c r="G74" s="668">
        <f t="shared" si="5"/>
        <v>0</v>
      </c>
    </row>
    <row r="75" spans="1:7" ht="12">
      <c r="A75" s="629">
        <v>8</v>
      </c>
      <c r="B75" s="672">
        <f t="shared" si="0"/>
        <v>90</v>
      </c>
      <c r="C75" s="668">
        <f t="shared" si="1"/>
        <v>0</v>
      </c>
      <c r="D75" s="669">
        <f t="shared" si="2"/>
        <v>0</v>
      </c>
      <c r="E75" s="670">
        <f t="shared" si="3"/>
        <v>0</v>
      </c>
      <c r="F75" s="671">
        <f t="shared" si="4"/>
        <v>0</v>
      </c>
      <c r="G75" s="668">
        <f t="shared" si="5"/>
        <v>0</v>
      </c>
    </row>
    <row r="76" spans="1:7" ht="12">
      <c r="A76" s="629">
        <v>8</v>
      </c>
      <c r="B76" s="672">
        <f t="shared" si="0"/>
        <v>91</v>
      </c>
      <c r="C76" s="668">
        <f t="shared" si="1"/>
        <v>0</v>
      </c>
      <c r="D76" s="669">
        <f t="shared" si="2"/>
        <v>0</v>
      </c>
      <c r="E76" s="670">
        <f t="shared" si="3"/>
        <v>0</v>
      </c>
      <c r="F76" s="671">
        <f t="shared" si="4"/>
        <v>0</v>
      </c>
      <c r="G76" s="668">
        <f t="shared" si="5"/>
        <v>0</v>
      </c>
    </row>
    <row r="77" spans="1:7" ht="12">
      <c r="A77" s="629">
        <v>8</v>
      </c>
      <c r="B77" s="672">
        <f t="shared" si="0"/>
        <v>92</v>
      </c>
      <c r="C77" s="668">
        <f t="shared" si="1"/>
        <v>0</v>
      </c>
      <c r="D77" s="669">
        <f t="shared" si="2"/>
        <v>0</v>
      </c>
      <c r="E77" s="670">
        <f t="shared" si="3"/>
        <v>0</v>
      </c>
      <c r="F77" s="671">
        <f t="shared" si="4"/>
        <v>0</v>
      </c>
      <c r="G77" s="668">
        <f t="shared" si="5"/>
        <v>0</v>
      </c>
    </row>
    <row r="78" spans="1:7" ht="12">
      <c r="A78" s="629">
        <v>8</v>
      </c>
      <c r="B78" s="673">
        <f t="shared" si="0"/>
        <v>93</v>
      </c>
      <c r="C78" s="668">
        <f t="shared" si="1"/>
        <v>0</v>
      </c>
      <c r="D78" s="669">
        <f t="shared" si="2"/>
        <v>0</v>
      </c>
      <c r="E78" s="670">
        <f t="shared" si="3"/>
        <v>0</v>
      </c>
      <c r="F78" s="671">
        <f t="shared" si="4"/>
        <v>0</v>
      </c>
      <c r="G78" s="668">
        <f t="shared" si="5"/>
        <v>0</v>
      </c>
    </row>
    <row r="79" spans="1:7" ht="12">
      <c r="A79" s="629">
        <v>8</v>
      </c>
      <c r="B79" s="672">
        <f t="shared" si="0"/>
        <v>94</v>
      </c>
      <c r="C79" s="668">
        <f t="shared" si="1"/>
        <v>0</v>
      </c>
      <c r="D79" s="669">
        <f t="shared" si="2"/>
        <v>0</v>
      </c>
      <c r="E79" s="670">
        <f t="shared" si="3"/>
        <v>0</v>
      </c>
      <c r="F79" s="671">
        <f t="shared" si="4"/>
        <v>0</v>
      </c>
      <c r="G79" s="668">
        <f t="shared" si="5"/>
        <v>0</v>
      </c>
    </row>
    <row r="80" spans="1:7" ht="12">
      <c r="A80" s="629">
        <v>8</v>
      </c>
      <c r="B80" s="672">
        <f t="shared" si="0"/>
        <v>95</v>
      </c>
      <c r="C80" s="668">
        <f t="shared" si="1"/>
        <v>0</v>
      </c>
      <c r="D80" s="669">
        <f t="shared" si="2"/>
        <v>0</v>
      </c>
      <c r="E80" s="670">
        <f t="shared" si="3"/>
        <v>0</v>
      </c>
      <c r="F80" s="671">
        <f t="shared" si="4"/>
        <v>0</v>
      </c>
      <c r="G80" s="668">
        <f t="shared" si="5"/>
        <v>0</v>
      </c>
    </row>
    <row r="81" spans="1:7" ht="12">
      <c r="A81" s="629">
        <v>8</v>
      </c>
      <c r="B81" s="672">
        <f t="shared" si="0"/>
        <v>96</v>
      </c>
      <c r="C81" s="668">
        <f t="shared" si="1"/>
        <v>0</v>
      </c>
      <c r="D81" s="669">
        <f t="shared" si="2"/>
        <v>0</v>
      </c>
      <c r="E81" s="670">
        <f t="shared" si="3"/>
        <v>0</v>
      </c>
      <c r="F81" s="671">
        <f t="shared" si="4"/>
        <v>0</v>
      </c>
      <c r="G81" s="668">
        <f t="shared" si="5"/>
        <v>0</v>
      </c>
    </row>
    <row r="82" spans="1:7" ht="12">
      <c r="A82" s="629">
        <v>8</v>
      </c>
      <c r="B82" s="672">
        <f t="shared" si="0"/>
        <v>97</v>
      </c>
      <c r="C82" s="668">
        <f t="shared" si="1"/>
        <v>0</v>
      </c>
      <c r="D82" s="669">
        <f t="shared" si="2"/>
        <v>0</v>
      </c>
      <c r="E82" s="670">
        <f t="shared" si="3"/>
        <v>0</v>
      </c>
      <c r="F82" s="671">
        <f t="shared" si="4"/>
        <v>0</v>
      </c>
      <c r="G82" s="668">
        <f t="shared" si="5"/>
        <v>0</v>
      </c>
    </row>
    <row r="83" spans="1:7" ht="12">
      <c r="A83" s="629">
        <v>8</v>
      </c>
      <c r="B83" s="672">
        <f t="shared" si="0"/>
        <v>98</v>
      </c>
      <c r="C83" s="668">
        <f t="shared" si="1"/>
        <v>0</v>
      </c>
      <c r="D83" s="669">
        <f t="shared" si="2"/>
        <v>0</v>
      </c>
      <c r="E83" s="670">
        <f t="shared" si="3"/>
        <v>0</v>
      </c>
      <c r="F83" s="671">
        <f t="shared" si="4"/>
        <v>0</v>
      </c>
      <c r="G83" s="668">
        <f t="shared" si="5"/>
        <v>0</v>
      </c>
    </row>
    <row r="84" spans="1:7" ht="12">
      <c r="A84" s="636">
        <v>8</v>
      </c>
      <c r="B84" s="672">
        <f aca="true" t="shared" si="6" ref="B84:B147">B83+1</f>
        <v>99</v>
      </c>
      <c r="C84" s="668">
        <f t="shared" si="1"/>
        <v>0</v>
      </c>
      <c r="D84" s="669">
        <f t="shared" si="2"/>
        <v>0</v>
      </c>
      <c r="E84" s="670">
        <f t="shared" si="3"/>
        <v>0</v>
      </c>
      <c r="F84" s="671">
        <f t="shared" si="4"/>
        <v>0</v>
      </c>
      <c r="G84" s="668">
        <f t="shared" si="5"/>
        <v>0</v>
      </c>
    </row>
    <row r="85" spans="1:7" ht="12">
      <c r="A85" s="629">
        <v>9</v>
      </c>
      <c r="B85" s="672">
        <f t="shared" si="6"/>
        <v>100</v>
      </c>
      <c r="C85" s="668">
        <f aca="true" t="shared" si="7" ref="C85:C148">C84-D84</f>
        <v>0</v>
      </c>
      <c r="D85" s="669">
        <f aca="true" t="shared" si="8" ref="D85:D148">G85-F85</f>
        <v>0</v>
      </c>
      <c r="E85" s="670">
        <f aca="true" t="shared" si="9" ref="E85:E148">E84</f>
        <v>0</v>
      </c>
      <c r="F85" s="671">
        <f aca="true" t="shared" si="10" ref="F85:F148">C85*E85</f>
        <v>0</v>
      </c>
      <c r="G85" s="668">
        <f aca="true" t="shared" si="11" ref="G85:G148">G84</f>
        <v>0</v>
      </c>
    </row>
    <row r="86" spans="1:7" ht="12">
      <c r="A86" s="629">
        <v>9</v>
      </c>
      <c r="B86" s="672">
        <f t="shared" si="6"/>
        <v>101</v>
      </c>
      <c r="C86" s="668">
        <f t="shared" si="7"/>
        <v>0</v>
      </c>
      <c r="D86" s="669">
        <f t="shared" si="8"/>
        <v>0</v>
      </c>
      <c r="E86" s="670">
        <f t="shared" si="9"/>
        <v>0</v>
      </c>
      <c r="F86" s="671">
        <f t="shared" si="10"/>
        <v>0</v>
      </c>
      <c r="G86" s="668">
        <f t="shared" si="11"/>
        <v>0</v>
      </c>
    </row>
    <row r="87" spans="1:7" ht="12">
      <c r="A87" s="629">
        <v>9</v>
      </c>
      <c r="B87" s="672">
        <f t="shared" si="6"/>
        <v>102</v>
      </c>
      <c r="C87" s="668">
        <f t="shared" si="7"/>
        <v>0</v>
      </c>
      <c r="D87" s="669">
        <f t="shared" si="8"/>
        <v>0</v>
      </c>
      <c r="E87" s="670">
        <f t="shared" si="9"/>
        <v>0</v>
      </c>
      <c r="F87" s="671">
        <f t="shared" si="10"/>
        <v>0</v>
      </c>
      <c r="G87" s="668">
        <f t="shared" si="11"/>
        <v>0</v>
      </c>
    </row>
    <row r="88" spans="1:7" ht="12">
      <c r="A88" s="629">
        <v>9</v>
      </c>
      <c r="B88" s="672">
        <f t="shared" si="6"/>
        <v>103</v>
      </c>
      <c r="C88" s="668">
        <f t="shared" si="7"/>
        <v>0</v>
      </c>
      <c r="D88" s="669">
        <f t="shared" si="8"/>
        <v>0</v>
      </c>
      <c r="E88" s="670">
        <f t="shared" si="9"/>
        <v>0</v>
      </c>
      <c r="F88" s="671">
        <f t="shared" si="10"/>
        <v>0</v>
      </c>
      <c r="G88" s="668">
        <f t="shared" si="11"/>
        <v>0</v>
      </c>
    </row>
    <row r="89" spans="1:7" ht="12">
      <c r="A89" s="629">
        <v>9</v>
      </c>
      <c r="B89" s="672">
        <f t="shared" si="6"/>
        <v>104</v>
      </c>
      <c r="C89" s="668">
        <f t="shared" si="7"/>
        <v>0</v>
      </c>
      <c r="D89" s="669">
        <f t="shared" si="8"/>
        <v>0</v>
      </c>
      <c r="E89" s="670">
        <f t="shared" si="9"/>
        <v>0</v>
      </c>
      <c r="F89" s="671">
        <f t="shared" si="10"/>
        <v>0</v>
      </c>
      <c r="G89" s="668">
        <f t="shared" si="11"/>
        <v>0</v>
      </c>
    </row>
    <row r="90" spans="1:7" ht="12">
      <c r="A90" s="629">
        <v>9</v>
      </c>
      <c r="B90" s="672">
        <f t="shared" si="6"/>
        <v>105</v>
      </c>
      <c r="C90" s="668">
        <f t="shared" si="7"/>
        <v>0</v>
      </c>
      <c r="D90" s="669">
        <f t="shared" si="8"/>
        <v>0</v>
      </c>
      <c r="E90" s="670">
        <f t="shared" si="9"/>
        <v>0</v>
      </c>
      <c r="F90" s="671">
        <f t="shared" si="10"/>
        <v>0</v>
      </c>
      <c r="G90" s="668">
        <f t="shared" si="11"/>
        <v>0</v>
      </c>
    </row>
    <row r="91" spans="1:7" ht="12">
      <c r="A91" s="629">
        <v>9</v>
      </c>
      <c r="B91" s="672">
        <f t="shared" si="6"/>
        <v>106</v>
      </c>
      <c r="C91" s="668">
        <f t="shared" si="7"/>
        <v>0</v>
      </c>
      <c r="D91" s="669">
        <f t="shared" si="8"/>
        <v>0</v>
      </c>
      <c r="E91" s="670">
        <f t="shared" si="9"/>
        <v>0</v>
      </c>
      <c r="F91" s="671">
        <f t="shared" si="10"/>
        <v>0</v>
      </c>
      <c r="G91" s="668">
        <f t="shared" si="11"/>
        <v>0</v>
      </c>
    </row>
    <row r="92" spans="1:7" ht="12">
      <c r="A92" s="629">
        <v>9</v>
      </c>
      <c r="B92" s="672">
        <f t="shared" si="6"/>
        <v>107</v>
      </c>
      <c r="C92" s="668">
        <f t="shared" si="7"/>
        <v>0</v>
      </c>
      <c r="D92" s="669">
        <f t="shared" si="8"/>
        <v>0</v>
      </c>
      <c r="E92" s="670">
        <f t="shared" si="9"/>
        <v>0</v>
      </c>
      <c r="F92" s="671">
        <f t="shared" si="10"/>
        <v>0</v>
      </c>
      <c r="G92" s="668">
        <f t="shared" si="11"/>
        <v>0</v>
      </c>
    </row>
    <row r="93" spans="1:7" ht="12">
      <c r="A93" s="629">
        <v>9</v>
      </c>
      <c r="B93" s="672">
        <f t="shared" si="6"/>
        <v>108</v>
      </c>
      <c r="C93" s="668">
        <f t="shared" si="7"/>
        <v>0</v>
      </c>
      <c r="D93" s="669">
        <f t="shared" si="8"/>
        <v>0</v>
      </c>
      <c r="E93" s="670">
        <f t="shared" si="9"/>
        <v>0</v>
      </c>
      <c r="F93" s="671">
        <f t="shared" si="10"/>
        <v>0</v>
      </c>
      <c r="G93" s="668">
        <f t="shared" si="11"/>
        <v>0</v>
      </c>
    </row>
    <row r="94" spans="1:7" ht="12">
      <c r="A94" s="629">
        <v>9</v>
      </c>
      <c r="B94" s="672">
        <f t="shared" si="6"/>
        <v>109</v>
      </c>
      <c r="C94" s="668">
        <f t="shared" si="7"/>
        <v>0</v>
      </c>
      <c r="D94" s="669">
        <f t="shared" si="8"/>
        <v>0</v>
      </c>
      <c r="E94" s="670">
        <f t="shared" si="9"/>
        <v>0</v>
      </c>
      <c r="F94" s="671">
        <f t="shared" si="10"/>
        <v>0</v>
      </c>
      <c r="G94" s="668">
        <f t="shared" si="11"/>
        <v>0</v>
      </c>
    </row>
    <row r="95" spans="1:7" ht="12">
      <c r="A95" s="629">
        <v>9</v>
      </c>
      <c r="B95" s="672">
        <f t="shared" si="6"/>
        <v>110</v>
      </c>
      <c r="C95" s="668">
        <f t="shared" si="7"/>
        <v>0</v>
      </c>
      <c r="D95" s="669">
        <f t="shared" si="8"/>
        <v>0</v>
      </c>
      <c r="E95" s="670">
        <f t="shared" si="9"/>
        <v>0</v>
      </c>
      <c r="F95" s="671">
        <f t="shared" si="10"/>
        <v>0</v>
      </c>
      <c r="G95" s="668">
        <f t="shared" si="11"/>
        <v>0</v>
      </c>
    </row>
    <row r="96" spans="1:7" ht="12">
      <c r="A96" s="636">
        <v>9</v>
      </c>
      <c r="B96" s="672">
        <f t="shared" si="6"/>
        <v>111</v>
      </c>
      <c r="C96" s="668">
        <f t="shared" si="7"/>
        <v>0</v>
      </c>
      <c r="D96" s="669">
        <f t="shared" si="8"/>
        <v>0</v>
      </c>
      <c r="E96" s="670">
        <f t="shared" si="9"/>
        <v>0</v>
      </c>
      <c r="F96" s="671">
        <f t="shared" si="10"/>
        <v>0</v>
      </c>
      <c r="G96" s="668">
        <f t="shared" si="11"/>
        <v>0</v>
      </c>
    </row>
    <row r="97" spans="1:7" ht="12">
      <c r="A97" s="629">
        <v>10</v>
      </c>
      <c r="B97" s="672">
        <f t="shared" si="6"/>
        <v>112</v>
      </c>
      <c r="C97" s="668">
        <f t="shared" si="7"/>
        <v>0</v>
      </c>
      <c r="D97" s="669">
        <f t="shared" si="8"/>
        <v>0</v>
      </c>
      <c r="E97" s="670">
        <f t="shared" si="9"/>
        <v>0</v>
      </c>
      <c r="F97" s="671">
        <f t="shared" si="10"/>
        <v>0</v>
      </c>
      <c r="G97" s="668">
        <f t="shared" si="11"/>
        <v>0</v>
      </c>
    </row>
    <row r="98" spans="1:7" ht="12">
      <c r="A98" s="629">
        <v>10</v>
      </c>
      <c r="B98" s="672">
        <f t="shared" si="6"/>
        <v>113</v>
      </c>
      <c r="C98" s="668">
        <f t="shared" si="7"/>
        <v>0</v>
      </c>
      <c r="D98" s="669">
        <f t="shared" si="8"/>
        <v>0</v>
      </c>
      <c r="E98" s="670">
        <f t="shared" si="9"/>
        <v>0</v>
      </c>
      <c r="F98" s="671">
        <f t="shared" si="10"/>
        <v>0</v>
      </c>
      <c r="G98" s="668">
        <f t="shared" si="11"/>
        <v>0</v>
      </c>
    </row>
    <row r="99" spans="1:7" ht="12">
      <c r="A99" s="629">
        <v>10</v>
      </c>
      <c r="B99" s="672">
        <f t="shared" si="6"/>
        <v>114</v>
      </c>
      <c r="C99" s="668">
        <f t="shared" si="7"/>
        <v>0</v>
      </c>
      <c r="D99" s="669">
        <f t="shared" si="8"/>
        <v>0</v>
      </c>
      <c r="E99" s="670">
        <f t="shared" si="9"/>
        <v>0</v>
      </c>
      <c r="F99" s="671">
        <f t="shared" si="10"/>
        <v>0</v>
      </c>
      <c r="G99" s="668">
        <f t="shared" si="11"/>
        <v>0</v>
      </c>
    </row>
    <row r="100" spans="1:7" ht="12">
      <c r="A100" s="629">
        <v>10</v>
      </c>
      <c r="B100" s="672">
        <f t="shared" si="6"/>
        <v>115</v>
      </c>
      <c r="C100" s="668">
        <f t="shared" si="7"/>
        <v>0</v>
      </c>
      <c r="D100" s="669">
        <f t="shared" si="8"/>
        <v>0</v>
      </c>
      <c r="E100" s="670">
        <f t="shared" si="9"/>
        <v>0</v>
      </c>
      <c r="F100" s="671">
        <f t="shared" si="10"/>
        <v>0</v>
      </c>
      <c r="G100" s="668">
        <f t="shared" si="11"/>
        <v>0</v>
      </c>
    </row>
    <row r="101" spans="1:7" ht="12">
      <c r="A101" s="629">
        <v>10</v>
      </c>
      <c r="B101" s="672">
        <f t="shared" si="6"/>
        <v>116</v>
      </c>
      <c r="C101" s="668">
        <f t="shared" si="7"/>
        <v>0</v>
      </c>
      <c r="D101" s="669">
        <f t="shared" si="8"/>
        <v>0</v>
      </c>
      <c r="E101" s="670">
        <f t="shared" si="9"/>
        <v>0</v>
      </c>
      <c r="F101" s="671">
        <f t="shared" si="10"/>
        <v>0</v>
      </c>
      <c r="G101" s="668">
        <f t="shared" si="11"/>
        <v>0</v>
      </c>
    </row>
    <row r="102" spans="1:7" ht="12">
      <c r="A102" s="629">
        <v>10</v>
      </c>
      <c r="B102" s="673">
        <f t="shared" si="6"/>
        <v>117</v>
      </c>
      <c r="C102" s="668">
        <f t="shared" si="7"/>
        <v>0</v>
      </c>
      <c r="D102" s="669">
        <f t="shared" si="8"/>
        <v>0</v>
      </c>
      <c r="E102" s="670">
        <f t="shared" si="9"/>
        <v>0</v>
      </c>
      <c r="F102" s="671">
        <f t="shared" si="10"/>
        <v>0</v>
      </c>
      <c r="G102" s="668">
        <f t="shared" si="11"/>
        <v>0</v>
      </c>
    </row>
    <row r="103" spans="1:7" ht="12">
      <c r="A103" s="629">
        <v>10</v>
      </c>
      <c r="B103" s="672">
        <f t="shared" si="6"/>
        <v>118</v>
      </c>
      <c r="C103" s="668">
        <f t="shared" si="7"/>
        <v>0</v>
      </c>
      <c r="D103" s="669">
        <f t="shared" si="8"/>
        <v>0</v>
      </c>
      <c r="E103" s="670">
        <f t="shared" si="9"/>
        <v>0</v>
      </c>
      <c r="F103" s="671">
        <f t="shared" si="10"/>
        <v>0</v>
      </c>
      <c r="G103" s="668">
        <f t="shared" si="11"/>
        <v>0</v>
      </c>
    </row>
    <row r="104" spans="1:7" ht="12">
      <c r="A104" s="629">
        <v>10</v>
      </c>
      <c r="B104" s="672">
        <f t="shared" si="6"/>
        <v>119</v>
      </c>
      <c r="C104" s="668">
        <f t="shared" si="7"/>
        <v>0</v>
      </c>
      <c r="D104" s="669">
        <f t="shared" si="8"/>
        <v>0</v>
      </c>
      <c r="E104" s="670">
        <f t="shared" si="9"/>
        <v>0</v>
      </c>
      <c r="F104" s="671">
        <f t="shared" si="10"/>
        <v>0</v>
      </c>
      <c r="G104" s="668">
        <f t="shared" si="11"/>
        <v>0</v>
      </c>
    </row>
    <row r="105" spans="1:7" ht="12">
      <c r="A105" s="629">
        <v>10</v>
      </c>
      <c r="B105" s="672">
        <f t="shared" si="6"/>
        <v>120</v>
      </c>
      <c r="C105" s="668">
        <f t="shared" si="7"/>
        <v>0</v>
      </c>
      <c r="D105" s="669">
        <f t="shared" si="8"/>
        <v>0</v>
      </c>
      <c r="E105" s="670">
        <f t="shared" si="9"/>
        <v>0</v>
      </c>
      <c r="F105" s="671">
        <f t="shared" si="10"/>
        <v>0</v>
      </c>
      <c r="G105" s="668">
        <f t="shared" si="11"/>
        <v>0</v>
      </c>
    </row>
    <row r="106" spans="1:7" ht="12.75" thickBot="1">
      <c r="A106" s="629">
        <v>10</v>
      </c>
      <c r="B106" s="674">
        <f t="shared" si="6"/>
        <v>121</v>
      </c>
      <c r="C106" s="668">
        <f t="shared" si="7"/>
        <v>0</v>
      </c>
      <c r="D106" s="669">
        <f t="shared" si="8"/>
        <v>0</v>
      </c>
      <c r="E106" s="670">
        <f t="shared" si="9"/>
        <v>0</v>
      </c>
      <c r="F106" s="671">
        <f t="shared" si="10"/>
        <v>0</v>
      </c>
      <c r="G106" s="668">
        <f t="shared" si="11"/>
        <v>0</v>
      </c>
    </row>
    <row r="107" spans="1:7" ht="12.75" thickTop="1">
      <c r="A107" s="629">
        <v>10</v>
      </c>
      <c r="B107" s="672">
        <f t="shared" si="6"/>
        <v>122</v>
      </c>
      <c r="C107" s="668">
        <f t="shared" si="7"/>
        <v>0</v>
      </c>
      <c r="D107" s="669">
        <f t="shared" si="8"/>
        <v>0</v>
      </c>
      <c r="E107" s="670">
        <f t="shared" si="9"/>
        <v>0</v>
      </c>
      <c r="F107" s="671">
        <f t="shared" si="10"/>
        <v>0</v>
      </c>
      <c r="G107" s="668">
        <f t="shared" si="11"/>
        <v>0</v>
      </c>
    </row>
    <row r="108" spans="1:7" ht="12">
      <c r="A108" s="636">
        <v>10</v>
      </c>
      <c r="B108" s="672">
        <f t="shared" si="6"/>
        <v>123</v>
      </c>
      <c r="C108" s="668">
        <f t="shared" si="7"/>
        <v>0</v>
      </c>
      <c r="D108" s="669">
        <f t="shared" si="8"/>
        <v>0</v>
      </c>
      <c r="E108" s="670">
        <f t="shared" si="9"/>
        <v>0</v>
      </c>
      <c r="F108" s="671">
        <f t="shared" si="10"/>
        <v>0</v>
      </c>
      <c r="G108" s="668">
        <f t="shared" si="11"/>
        <v>0</v>
      </c>
    </row>
    <row r="109" spans="1:7" ht="12">
      <c r="A109" s="629">
        <v>11</v>
      </c>
      <c r="B109" s="672">
        <f t="shared" si="6"/>
        <v>124</v>
      </c>
      <c r="C109" s="668">
        <f t="shared" si="7"/>
        <v>0</v>
      </c>
      <c r="D109" s="669">
        <f t="shared" si="8"/>
        <v>0</v>
      </c>
      <c r="E109" s="670">
        <f t="shared" si="9"/>
        <v>0</v>
      </c>
      <c r="F109" s="671">
        <f t="shared" si="10"/>
        <v>0</v>
      </c>
      <c r="G109" s="668">
        <f t="shared" si="11"/>
        <v>0</v>
      </c>
    </row>
    <row r="110" spans="1:7" ht="12">
      <c r="A110" s="629">
        <v>11</v>
      </c>
      <c r="B110" s="672">
        <f t="shared" si="6"/>
        <v>125</v>
      </c>
      <c r="C110" s="668">
        <f t="shared" si="7"/>
        <v>0</v>
      </c>
      <c r="D110" s="669">
        <f t="shared" si="8"/>
        <v>0</v>
      </c>
      <c r="E110" s="670">
        <f t="shared" si="9"/>
        <v>0</v>
      </c>
      <c r="F110" s="671">
        <f t="shared" si="10"/>
        <v>0</v>
      </c>
      <c r="G110" s="668">
        <f t="shared" si="11"/>
        <v>0</v>
      </c>
    </row>
    <row r="111" spans="1:7" ht="12">
      <c r="A111" s="629">
        <v>11</v>
      </c>
      <c r="B111" s="672">
        <f t="shared" si="6"/>
        <v>126</v>
      </c>
      <c r="C111" s="668">
        <f t="shared" si="7"/>
        <v>0</v>
      </c>
      <c r="D111" s="669">
        <f t="shared" si="8"/>
        <v>0</v>
      </c>
      <c r="E111" s="670">
        <f t="shared" si="9"/>
        <v>0</v>
      </c>
      <c r="F111" s="671">
        <f t="shared" si="10"/>
        <v>0</v>
      </c>
      <c r="G111" s="668">
        <f t="shared" si="11"/>
        <v>0</v>
      </c>
    </row>
    <row r="112" spans="1:7" ht="12">
      <c r="A112" s="629">
        <v>11</v>
      </c>
      <c r="B112" s="672">
        <f t="shared" si="6"/>
        <v>127</v>
      </c>
      <c r="C112" s="668">
        <f t="shared" si="7"/>
        <v>0</v>
      </c>
      <c r="D112" s="669">
        <f t="shared" si="8"/>
        <v>0</v>
      </c>
      <c r="E112" s="670">
        <f t="shared" si="9"/>
        <v>0</v>
      </c>
      <c r="F112" s="671">
        <f t="shared" si="10"/>
        <v>0</v>
      </c>
      <c r="G112" s="668">
        <f t="shared" si="11"/>
        <v>0</v>
      </c>
    </row>
    <row r="113" spans="1:7" ht="12">
      <c r="A113" s="629">
        <v>11</v>
      </c>
      <c r="B113" s="672">
        <f t="shared" si="6"/>
        <v>128</v>
      </c>
      <c r="C113" s="668">
        <f t="shared" si="7"/>
        <v>0</v>
      </c>
      <c r="D113" s="669">
        <f t="shared" si="8"/>
        <v>0</v>
      </c>
      <c r="E113" s="670">
        <f t="shared" si="9"/>
        <v>0</v>
      </c>
      <c r="F113" s="671">
        <f t="shared" si="10"/>
        <v>0</v>
      </c>
      <c r="G113" s="668">
        <f t="shared" si="11"/>
        <v>0</v>
      </c>
    </row>
    <row r="114" spans="1:7" ht="12">
      <c r="A114" s="629">
        <v>11</v>
      </c>
      <c r="B114" s="673">
        <f t="shared" si="6"/>
        <v>129</v>
      </c>
      <c r="C114" s="668">
        <f t="shared" si="7"/>
        <v>0</v>
      </c>
      <c r="D114" s="669">
        <f t="shared" si="8"/>
        <v>0</v>
      </c>
      <c r="E114" s="670">
        <f t="shared" si="9"/>
        <v>0</v>
      </c>
      <c r="F114" s="671">
        <f t="shared" si="10"/>
        <v>0</v>
      </c>
      <c r="G114" s="668">
        <f t="shared" si="11"/>
        <v>0</v>
      </c>
    </row>
    <row r="115" spans="1:7" ht="12">
      <c r="A115" s="629">
        <v>11</v>
      </c>
      <c r="B115" s="672">
        <f t="shared" si="6"/>
        <v>130</v>
      </c>
      <c r="C115" s="668">
        <f t="shared" si="7"/>
        <v>0</v>
      </c>
      <c r="D115" s="669">
        <f t="shared" si="8"/>
        <v>0</v>
      </c>
      <c r="E115" s="670">
        <f t="shared" si="9"/>
        <v>0</v>
      </c>
      <c r="F115" s="671">
        <f t="shared" si="10"/>
        <v>0</v>
      </c>
      <c r="G115" s="668">
        <f t="shared" si="11"/>
        <v>0</v>
      </c>
    </row>
    <row r="116" spans="1:7" ht="12">
      <c r="A116" s="629">
        <v>11</v>
      </c>
      <c r="B116" s="672">
        <f t="shared" si="6"/>
        <v>131</v>
      </c>
      <c r="C116" s="668">
        <f t="shared" si="7"/>
        <v>0</v>
      </c>
      <c r="D116" s="669">
        <f t="shared" si="8"/>
        <v>0</v>
      </c>
      <c r="E116" s="670">
        <f t="shared" si="9"/>
        <v>0</v>
      </c>
      <c r="F116" s="671">
        <f t="shared" si="10"/>
        <v>0</v>
      </c>
      <c r="G116" s="668">
        <f t="shared" si="11"/>
        <v>0</v>
      </c>
    </row>
    <row r="117" spans="1:7" ht="12">
      <c r="A117" s="629">
        <v>11</v>
      </c>
      <c r="B117" s="672">
        <f t="shared" si="6"/>
        <v>132</v>
      </c>
      <c r="C117" s="668">
        <f t="shared" si="7"/>
        <v>0</v>
      </c>
      <c r="D117" s="669">
        <f t="shared" si="8"/>
        <v>0</v>
      </c>
      <c r="E117" s="670">
        <f t="shared" si="9"/>
        <v>0</v>
      </c>
      <c r="F117" s="671">
        <f t="shared" si="10"/>
        <v>0</v>
      </c>
      <c r="G117" s="668">
        <f t="shared" si="11"/>
        <v>0</v>
      </c>
    </row>
    <row r="118" spans="1:7" ht="12">
      <c r="A118" s="629">
        <v>11</v>
      </c>
      <c r="B118" s="672">
        <f t="shared" si="6"/>
        <v>133</v>
      </c>
      <c r="C118" s="668">
        <f t="shared" si="7"/>
        <v>0</v>
      </c>
      <c r="D118" s="669">
        <f t="shared" si="8"/>
        <v>0</v>
      </c>
      <c r="E118" s="670">
        <f t="shared" si="9"/>
        <v>0</v>
      </c>
      <c r="F118" s="671">
        <f t="shared" si="10"/>
        <v>0</v>
      </c>
      <c r="G118" s="668">
        <f t="shared" si="11"/>
        <v>0</v>
      </c>
    </row>
    <row r="119" spans="1:7" ht="12">
      <c r="A119" s="629">
        <v>11</v>
      </c>
      <c r="B119" s="672">
        <f t="shared" si="6"/>
        <v>134</v>
      </c>
      <c r="C119" s="668">
        <f t="shared" si="7"/>
        <v>0</v>
      </c>
      <c r="D119" s="669">
        <f t="shared" si="8"/>
        <v>0</v>
      </c>
      <c r="E119" s="670">
        <f t="shared" si="9"/>
        <v>0</v>
      </c>
      <c r="F119" s="671">
        <f t="shared" si="10"/>
        <v>0</v>
      </c>
      <c r="G119" s="668">
        <f t="shared" si="11"/>
        <v>0</v>
      </c>
    </row>
    <row r="120" spans="1:7" ht="12">
      <c r="A120" s="636">
        <v>11</v>
      </c>
      <c r="B120" s="672">
        <f t="shared" si="6"/>
        <v>135</v>
      </c>
      <c r="C120" s="668">
        <f t="shared" si="7"/>
        <v>0</v>
      </c>
      <c r="D120" s="669">
        <f t="shared" si="8"/>
        <v>0</v>
      </c>
      <c r="E120" s="670">
        <f t="shared" si="9"/>
        <v>0</v>
      </c>
      <c r="F120" s="671">
        <f t="shared" si="10"/>
        <v>0</v>
      </c>
      <c r="G120" s="668">
        <f t="shared" si="11"/>
        <v>0</v>
      </c>
    </row>
    <row r="121" spans="1:7" ht="12">
      <c r="A121" s="629">
        <v>12</v>
      </c>
      <c r="B121" s="672">
        <f t="shared" si="6"/>
        <v>136</v>
      </c>
      <c r="C121" s="668">
        <f t="shared" si="7"/>
        <v>0</v>
      </c>
      <c r="D121" s="669">
        <f t="shared" si="8"/>
        <v>0</v>
      </c>
      <c r="E121" s="670">
        <f t="shared" si="9"/>
        <v>0</v>
      </c>
      <c r="F121" s="671">
        <f t="shared" si="10"/>
        <v>0</v>
      </c>
      <c r="G121" s="668">
        <f t="shared" si="11"/>
        <v>0</v>
      </c>
    </row>
    <row r="122" spans="1:7" ht="12">
      <c r="A122" s="629">
        <v>12</v>
      </c>
      <c r="B122" s="672">
        <f t="shared" si="6"/>
        <v>137</v>
      </c>
      <c r="C122" s="668">
        <f t="shared" si="7"/>
        <v>0</v>
      </c>
      <c r="D122" s="669">
        <f t="shared" si="8"/>
        <v>0</v>
      </c>
      <c r="E122" s="670">
        <f t="shared" si="9"/>
        <v>0</v>
      </c>
      <c r="F122" s="671">
        <f t="shared" si="10"/>
        <v>0</v>
      </c>
      <c r="G122" s="668">
        <f t="shared" si="11"/>
        <v>0</v>
      </c>
    </row>
    <row r="123" spans="1:7" ht="12">
      <c r="A123" s="629">
        <v>12</v>
      </c>
      <c r="B123" s="672">
        <f t="shared" si="6"/>
        <v>138</v>
      </c>
      <c r="C123" s="668">
        <f t="shared" si="7"/>
        <v>0</v>
      </c>
      <c r="D123" s="669">
        <f t="shared" si="8"/>
        <v>0</v>
      </c>
      <c r="E123" s="670">
        <f t="shared" si="9"/>
        <v>0</v>
      </c>
      <c r="F123" s="671">
        <f t="shared" si="10"/>
        <v>0</v>
      </c>
      <c r="G123" s="668">
        <f t="shared" si="11"/>
        <v>0</v>
      </c>
    </row>
    <row r="124" spans="1:7" ht="12">
      <c r="A124" s="629">
        <v>12</v>
      </c>
      <c r="B124" s="672">
        <f t="shared" si="6"/>
        <v>139</v>
      </c>
      <c r="C124" s="668">
        <f t="shared" si="7"/>
        <v>0</v>
      </c>
      <c r="D124" s="669">
        <f t="shared" si="8"/>
        <v>0</v>
      </c>
      <c r="E124" s="670">
        <f t="shared" si="9"/>
        <v>0</v>
      </c>
      <c r="F124" s="671">
        <f t="shared" si="10"/>
        <v>0</v>
      </c>
      <c r="G124" s="668">
        <f t="shared" si="11"/>
        <v>0</v>
      </c>
    </row>
    <row r="125" spans="1:7" ht="12">
      <c r="A125" s="629">
        <v>12</v>
      </c>
      <c r="B125" s="672">
        <f t="shared" si="6"/>
        <v>140</v>
      </c>
      <c r="C125" s="668">
        <f t="shared" si="7"/>
        <v>0</v>
      </c>
      <c r="D125" s="669">
        <f t="shared" si="8"/>
        <v>0</v>
      </c>
      <c r="E125" s="670">
        <f t="shared" si="9"/>
        <v>0</v>
      </c>
      <c r="F125" s="671">
        <f t="shared" si="10"/>
        <v>0</v>
      </c>
      <c r="G125" s="668">
        <f t="shared" si="11"/>
        <v>0</v>
      </c>
    </row>
    <row r="126" spans="1:7" ht="12">
      <c r="A126" s="629">
        <v>12</v>
      </c>
      <c r="B126" s="673">
        <f t="shared" si="6"/>
        <v>141</v>
      </c>
      <c r="C126" s="668">
        <f t="shared" si="7"/>
        <v>0</v>
      </c>
      <c r="D126" s="669">
        <f t="shared" si="8"/>
        <v>0</v>
      </c>
      <c r="E126" s="670">
        <f t="shared" si="9"/>
        <v>0</v>
      </c>
      <c r="F126" s="671">
        <f t="shared" si="10"/>
        <v>0</v>
      </c>
      <c r="G126" s="668">
        <f t="shared" si="11"/>
        <v>0</v>
      </c>
    </row>
    <row r="127" spans="1:7" ht="12">
      <c r="A127" s="629">
        <v>12</v>
      </c>
      <c r="B127" s="672">
        <f t="shared" si="6"/>
        <v>142</v>
      </c>
      <c r="C127" s="668">
        <f t="shared" si="7"/>
        <v>0</v>
      </c>
      <c r="D127" s="669">
        <f t="shared" si="8"/>
        <v>0</v>
      </c>
      <c r="E127" s="670">
        <f t="shared" si="9"/>
        <v>0</v>
      </c>
      <c r="F127" s="671">
        <f t="shared" si="10"/>
        <v>0</v>
      </c>
      <c r="G127" s="668">
        <f t="shared" si="11"/>
        <v>0</v>
      </c>
    </row>
    <row r="128" spans="1:7" ht="12">
      <c r="A128" s="629">
        <v>12</v>
      </c>
      <c r="B128" s="672">
        <f t="shared" si="6"/>
        <v>143</v>
      </c>
      <c r="C128" s="668">
        <f t="shared" si="7"/>
        <v>0</v>
      </c>
      <c r="D128" s="669">
        <f t="shared" si="8"/>
        <v>0</v>
      </c>
      <c r="E128" s="670">
        <f t="shared" si="9"/>
        <v>0</v>
      </c>
      <c r="F128" s="671">
        <f t="shared" si="10"/>
        <v>0</v>
      </c>
      <c r="G128" s="668">
        <f t="shared" si="11"/>
        <v>0</v>
      </c>
    </row>
    <row r="129" spans="1:7" ht="12">
      <c r="A129" s="629">
        <v>12</v>
      </c>
      <c r="B129" s="672">
        <f t="shared" si="6"/>
        <v>144</v>
      </c>
      <c r="C129" s="668">
        <f t="shared" si="7"/>
        <v>0</v>
      </c>
      <c r="D129" s="669">
        <f t="shared" si="8"/>
        <v>0</v>
      </c>
      <c r="E129" s="670">
        <f t="shared" si="9"/>
        <v>0</v>
      </c>
      <c r="F129" s="671">
        <f t="shared" si="10"/>
        <v>0</v>
      </c>
      <c r="G129" s="668">
        <f t="shared" si="11"/>
        <v>0</v>
      </c>
    </row>
    <row r="130" spans="1:7" ht="12">
      <c r="A130" s="629">
        <v>12</v>
      </c>
      <c r="B130" s="672">
        <f t="shared" si="6"/>
        <v>145</v>
      </c>
      <c r="C130" s="668">
        <f t="shared" si="7"/>
        <v>0</v>
      </c>
      <c r="D130" s="669">
        <f t="shared" si="8"/>
        <v>0</v>
      </c>
      <c r="E130" s="670">
        <f t="shared" si="9"/>
        <v>0</v>
      </c>
      <c r="F130" s="671">
        <f t="shared" si="10"/>
        <v>0</v>
      </c>
      <c r="G130" s="668">
        <f t="shared" si="11"/>
        <v>0</v>
      </c>
    </row>
    <row r="131" spans="1:7" ht="12">
      <c r="A131" s="629">
        <v>12</v>
      </c>
      <c r="B131" s="672">
        <f t="shared" si="6"/>
        <v>146</v>
      </c>
      <c r="C131" s="668">
        <f t="shared" si="7"/>
        <v>0</v>
      </c>
      <c r="D131" s="669">
        <f t="shared" si="8"/>
        <v>0</v>
      </c>
      <c r="E131" s="670">
        <f t="shared" si="9"/>
        <v>0</v>
      </c>
      <c r="F131" s="671">
        <f t="shared" si="10"/>
        <v>0</v>
      </c>
      <c r="G131" s="668">
        <f t="shared" si="11"/>
        <v>0</v>
      </c>
    </row>
    <row r="132" spans="1:7" ht="12">
      <c r="A132" s="636">
        <v>12</v>
      </c>
      <c r="B132" s="672">
        <f t="shared" si="6"/>
        <v>147</v>
      </c>
      <c r="C132" s="668">
        <f t="shared" si="7"/>
        <v>0</v>
      </c>
      <c r="D132" s="669">
        <f t="shared" si="8"/>
        <v>0</v>
      </c>
      <c r="E132" s="670">
        <f t="shared" si="9"/>
        <v>0</v>
      </c>
      <c r="F132" s="671">
        <f t="shared" si="10"/>
        <v>0</v>
      </c>
      <c r="G132" s="668">
        <f t="shared" si="11"/>
        <v>0</v>
      </c>
    </row>
    <row r="133" spans="1:7" ht="12">
      <c r="A133" s="629">
        <v>13</v>
      </c>
      <c r="B133" s="672">
        <f t="shared" si="6"/>
        <v>148</v>
      </c>
      <c r="C133" s="668">
        <f t="shared" si="7"/>
        <v>0</v>
      </c>
      <c r="D133" s="669">
        <f t="shared" si="8"/>
        <v>0</v>
      </c>
      <c r="E133" s="670">
        <f t="shared" si="9"/>
        <v>0</v>
      </c>
      <c r="F133" s="671">
        <f t="shared" si="10"/>
        <v>0</v>
      </c>
      <c r="G133" s="668">
        <f t="shared" si="11"/>
        <v>0</v>
      </c>
    </row>
    <row r="134" spans="1:7" ht="12">
      <c r="A134" s="629">
        <v>13</v>
      </c>
      <c r="B134" s="672">
        <f t="shared" si="6"/>
        <v>149</v>
      </c>
      <c r="C134" s="668">
        <f t="shared" si="7"/>
        <v>0</v>
      </c>
      <c r="D134" s="669">
        <f t="shared" si="8"/>
        <v>0</v>
      </c>
      <c r="E134" s="670">
        <f t="shared" si="9"/>
        <v>0</v>
      </c>
      <c r="F134" s="671">
        <f t="shared" si="10"/>
        <v>0</v>
      </c>
      <c r="G134" s="668">
        <f t="shared" si="11"/>
        <v>0</v>
      </c>
    </row>
    <row r="135" spans="1:7" ht="12">
      <c r="A135" s="629">
        <v>13</v>
      </c>
      <c r="B135" s="672">
        <f t="shared" si="6"/>
        <v>150</v>
      </c>
      <c r="C135" s="668">
        <f t="shared" si="7"/>
        <v>0</v>
      </c>
      <c r="D135" s="669">
        <f t="shared" si="8"/>
        <v>0</v>
      </c>
      <c r="E135" s="670">
        <f t="shared" si="9"/>
        <v>0</v>
      </c>
      <c r="F135" s="671">
        <f t="shared" si="10"/>
        <v>0</v>
      </c>
      <c r="G135" s="668">
        <f t="shared" si="11"/>
        <v>0</v>
      </c>
    </row>
    <row r="136" spans="1:7" ht="12">
      <c r="A136" s="629">
        <v>13</v>
      </c>
      <c r="B136" s="672">
        <f t="shared" si="6"/>
        <v>151</v>
      </c>
      <c r="C136" s="668">
        <f t="shared" si="7"/>
        <v>0</v>
      </c>
      <c r="D136" s="669">
        <f t="shared" si="8"/>
        <v>0</v>
      </c>
      <c r="E136" s="670">
        <f t="shared" si="9"/>
        <v>0</v>
      </c>
      <c r="F136" s="671">
        <f t="shared" si="10"/>
        <v>0</v>
      </c>
      <c r="G136" s="668">
        <f t="shared" si="11"/>
        <v>0</v>
      </c>
    </row>
    <row r="137" spans="1:7" ht="12">
      <c r="A137" s="629">
        <v>13</v>
      </c>
      <c r="B137" s="672">
        <f t="shared" si="6"/>
        <v>152</v>
      </c>
      <c r="C137" s="668">
        <f t="shared" si="7"/>
        <v>0</v>
      </c>
      <c r="D137" s="669">
        <f t="shared" si="8"/>
        <v>0</v>
      </c>
      <c r="E137" s="670">
        <f t="shared" si="9"/>
        <v>0</v>
      </c>
      <c r="F137" s="671">
        <f t="shared" si="10"/>
        <v>0</v>
      </c>
      <c r="G137" s="668">
        <f t="shared" si="11"/>
        <v>0</v>
      </c>
    </row>
    <row r="138" spans="1:7" ht="12">
      <c r="A138" s="629">
        <v>13</v>
      </c>
      <c r="B138" s="672">
        <f t="shared" si="6"/>
        <v>153</v>
      </c>
      <c r="C138" s="668">
        <f t="shared" si="7"/>
        <v>0</v>
      </c>
      <c r="D138" s="669">
        <f t="shared" si="8"/>
        <v>0</v>
      </c>
      <c r="E138" s="670">
        <f t="shared" si="9"/>
        <v>0</v>
      </c>
      <c r="F138" s="671">
        <f t="shared" si="10"/>
        <v>0</v>
      </c>
      <c r="G138" s="668">
        <f t="shared" si="11"/>
        <v>0</v>
      </c>
    </row>
    <row r="139" spans="1:7" ht="12">
      <c r="A139" s="629">
        <v>13</v>
      </c>
      <c r="B139" s="667">
        <f t="shared" si="6"/>
        <v>154</v>
      </c>
      <c r="C139" s="668">
        <f t="shared" si="7"/>
        <v>0</v>
      </c>
      <c r="D139" s="669">
        <f t="shared" si="8"/>
        <v>0</v>
      </c>
      <c r="E139" s="670">
        <f t="shared" si="9"/>
        <v>0</v>
      </c>
      <c r="F139" s="671">
        <f t="shared" si="10"/>
        <v>0</v>
      </c>
      <c r="G139" s="668">
        <f t="shared" si="11"/>
        <v>0</v>
      </c>
    </row>
    <row r="140" spans="1:7" ht="12">
      <c r="A140" s="629">
        <v>13</v>
      </c>
      <c r="B140" s="672">
        <f t="shared" si="6"/>
        <v>155</v>
      </c>
      <c r="C140" s="668">
        <f t="shared" si="7"/>
        <v>0</v>
      </c>
      <c r="D140" s="669">
        <f t="shared" si="8"/>
        <v>0</v>
      </c>
      <c r="E140" s="670">
        <f t="shared" si="9"/>
        <v>0</v>
      </c>
      <c r="F140" s="671">
        <f t="shared" si="10"/>
        <v>0</v>
      </c>
      <c r="G140" s="668">
        <f t="shared" si="11"/>
        <v>0</v>
      </c>
    </row>
    <row r="141" spans="1:7" ht="12">
      <c r="A141" s="629">
        <v>13</v>
      </c>
      <c r="B141" s="672">
        <f t="shared" si="6"/>
        <v>156</v>
      </c>
      <c r="C141" s="668">
        <f t="shared" si="7"/>
        <v>0</v>
      </c>
      <c r="D141" s="669">
        <f t="shared" si="8"/>
        <v>0</v>
      </c>
      <c r="E141" s="670">
        <f t="shared" si="9"/>
        <v>0</v>
      </c>
      <c r="F141" s="671">
        <f t="shared" si="10"/>
        <v>0</v>
      </c>
      <c r="G141" s="668">
        <f t="shared" si="11"/>
        <v>0</v>
      </c>
    </row>
    <row r="142" spans="1:7" ht="12">
      <c r="A142" s="629">
        <v>13</v>
      </c>
      <c r="B142" s="672">
        <f t="shared" si="6"/>
        <v>157</v>
      </c>
      <c r="C142" s="668">
        <f t="shared" si="7"/>
        <v>0</v>
      </c>
      <c r="D142" s="669">
        <f t="shared" si="8"/>
        <v>0</v>
      </c>
      <c r="E142" s="670">
        <f t="shared" si="9"/>
        <v>0</v>
      </c>
      <c r="F142" s="671">
        <f t="shared" si="10"/>
        <v>0</v>
      </c>
      <c r="G142" s="668">
        <f t="shared" si="11"/>
        <v>0</v>
      </c>
    </row>
    <row r="143" spans="1:7" ht="12">
      <c r="A143" s="629">
        <v>13</v>
      </c>
      <c r="B143" s="672">
        <f t="shared" si="6"/>
        <v>158</v>
      </c>
      <c r="C143" s="668">
        <f t="shared" si="7"/>
        <v>0</v>
      </c>
      <c r="D143" s="669">
        <f t="shared" si="8"/>
        <v>0</v>
      </c>
      <c r="E143" s="670">
        <f t="shared" si="9"/>
        <v>0</v>
      </c>
      <c r="F143" s="671">
        <f t="shared" si="10"/>
        <v>0</v>
      </c>
      <c r="G143" s="668">
        <f t="shared" si="11"/>
        <v>0</v>
      </c>
    </row>
    <row r="144" spans="1:7" ht="12">
      <c r="A144" s="636">
        <v>13</v>
      </c>
      <c r="B144" s="672">
        <f t="shared" si="6"/>
        <v>159</v>
      </c>
      <c r="C144" s="668">
        <f t="shared" si="7"/>
        <v>0</v>
      </c>
      <c r="D144" s="669">
        <f t="shared" si="8"/>
        <v>0</v>
      </c>
      <c r="E144" s="670">
        <f t="shared" si="9"/>
        <v>0</v>
      </c>
      <c r="F144" s="671">
        <f t="shared" si="10"/>
        <v>0</v>
      </c>
      <c r="G144" s="668">
        <f t="shared" si="11"/>
        <v>0</v>
      </c>
    </row>
    <row r="145" spans="1:7" ht="12">
      <c r="A145" s="629">
        <v>14</v>
      </c>
      <c r="B145" s="672">
        <f t="shared" si="6"/>
        <v>160</v>
      </c>
      <c r="C145" s="668">
        <f t="shared" si="7"/>
        <v>0</v>
      </c>
      <c r="D145" s="669">
        <f t="shared" si="8"/>
        <v>0</v>
      </c>
      <c r="E145" s="670">
        <f t="shared" si="9"/>
        <v>0</v>
      </c>
      <c r="F145" s="671">
        <f t="shared" si="10"/>
        <v>0</v>
      </c>
      <c r="G145" s="668">
        <f t="shared" si="11"/>
        <v>0</v>
      </c>
    </row>
    <row r="146" spans="1:7" ht="12">
      <c r="A146" s="629">
        <v>14</v>
      </c>
      <c r="B146" s="672">
        <f t="shared" si="6"/>
        <v>161</v>
      </c>
      <c r="C146" s="668">
        <f t="shared" si="7"/>
        <v>0</v>
      </c>
      <c r="D146" s="669">
        <f t="shared" si="8"/>
        <v>0</v>
      </c>
      <c r="E146" s="670">
        <f t="shared" si="9"/>
        <v>0</v>
      </c>
      <c r="F146" s="671">
        <f t="shared" si="10"/>
        <v>0</v>
      </c>
      <c r="G146" s="668">
        <f t="shared" si="11"/>
        <v>0</v>
      </c>
    </row>
    <row r="147" spans="1:7" ht="12">
      <c r="A147" s="629">
        <v>14</v>
      </c>
      <c r="B147" s="672">
        <f t="shared" si="6"/>
        <v>162</v>
      </c>
      <c r="C147" s="668">
        <f t="shared" si="7"/>
        <v>0</v>
      </c>
      <c r="D147" s="669">
        <f t="shared" si="8"/>
        <v>0</v>
      </c>
      <c r="E147" s="670">
        <f t="shared" si="9"/>
        <v>0</v>
      </c>
      <c r="F147" s="671">
        <f t="shared" si="10"/>
        <v>0</v>
      </c>
      <c r="G147" s="668">
        <f t="shared" si="11"/>
        <v>0</v>
      </c>
    </row>
    <row r="148" spans="1:7" ht="12">
      <c r="A148" s="629">
        <v>14</v>
      </c>
      <c r="B148" s="672">
        <f aca="true" t="shared" si="12" ref="B148:B225">B147+1</f>
        <v>163</v>
      </c>
      <c r="C148" s="668">
        <f t="shared" si="7"/>
        <v>0</v>
      </c>
      <c r="D148" s="669">
        <f t="shared" si="8"/>
        <v>0</v>
      </c>
      <c r="E148" s="670">
        <f t="shared" si="9"/>
        <v>0</v>
      </c>
      <c r="F148" s="671">
        <f t="shared" si="10"/>
        <v>0</v>
      </c>
      <c r="G148" s="668">
        <f t="shared" si="11"/>
        <v>0</v>
      </c>
    </row>
    <row r="149" spans="1:7" ht="12">
      <c r="A149" s="629">
        <v>14</v>
      </c>
      <c r="B149" s="672">
        <f t="shared" si="12"/>
        <v>164</v>
      </c>
      <c r="C149" s="668">
        <f aca="true" t="shared" si="13" ref="C149:C212">C148-D148</f>
        <v>0</v>
      </c>
      <c r="D149" s="669">
        <f aca="true" t="shared" si="14" ref="D149:D212">G149-F149</f>
        <v>0</v>
      </c>
      <c r="E149" s="670">
        <f aca="true" t="shared" si="15" ref="E149:E225">E148</f>
        <v>0</v>
      </c>
      <c r="F149" s="671">
        <f aca="true" t="shared" si="16" ref="F149:F212">C149*E149</f>
        <v>0</v>
      </c>
      <c r="G149" s="668">
        <f aca="true" t="shared" si="17" ref="G149:G212">G148</f>
        <v>0</v>
      </c>
    </row>
    <row r="150" spans="1:7" ht="12.75" thickBot="1">
      <c r="A150" s="629">
        <v>14</v>
      </c>
      <c r="B150" s="674">
        <f t="shared" si="12"/>
        <v>165</v>
      </c>
      <c r="C150" s="668">
        <f t="shared" si="13"/>
        <v>0</v>
      </c>
      <c r="D150" s="669">
        <f t="shared" si="14"/>
        <v>0</v>
      </c>
      <c r="E150" s="670">
        <f t="shared" si="15"/>
        <v>0</v>
      </c>
      <c r="F150" s="671">
        <f t="shared" si="16"/>
        <v>0</v>
      </c>
      <c r="G150" s="668">
        <f t="shared" si="17"/>
        <v>0</v>
      </c>
    </row>
    <row r="151" spans="1:7" ht="12.75" thickTop="1">
      <c r="A151" s="629">
        <v>14</v>
      </c>
      <c r="B151" s="672">
        <f t="shared" si="12"/>
        <v>166</v>
      </c>
      <c r="C151" s="668">
        <f t="shared" si="13"/>
        <v>0</v>
      </c>
      <c r="D151" s="669">
        <f t="shared" si="14"/>
        <v>0</v>
      </c>
      <c r="E151" s="670">
        <f t="shared" si="15"/>
        <v>0</v>
      </c>
      <c r="F151" s="671">
        <f t="shared" si="16"/>
        <v>0</v>
      </c>
      <c r="G151" s="668">
        <f t="shared" si="17"/>
        <v>0</v>
      </c>
    </row>
    <row r="152" spans="1:7" ht="12">
      <c r="A152" s="629">
        <v>14</v>
      </c>
      <c r="B152" s="672">
        <f t="shared" si="12"/>
        <v>167</v>
      </c>
      <c r="C152" s="668">
        <f t="shared" si="13"/>
        <v>0</v>
      </c>
      <c r="D152" s="669">
        <f t="shared" si="14"/>
        <v>0</v>
      </c>
      <c r="E152" s="670">
        <f t="shared" si="15"/>
        <v>0</v>
      </c>
      <c r="F152" s="671">
        <f t="shared" si="16"/>
        <v>0</v>
      </c>
      <c r="G152" s="668">
        <f t="shared" si="17"/>
        <v>0</v>
      </c>
    </row>
    <row r="153" spans="1:7" ht="12">
      <c r="A153" s="629">
        <v>14</v>
      </c>
      <c r="B153" s="672">
        <f t="shared" si="12"/>
        <v>168</v>
      </c>
      <c r="C153" s="668">
        <f t="shared" si="13"/>
        <v>0</v>
      </c>
      <c r="D153" s="669">
        <f t="shared" si="14"/>
        <v>0</v>
      </c>
      <c r="E153" s="670">
        <f t="shared" si="15"/>
        <v>0</v>
      </c>
      <c r="F153" s="671">
        <f t="shared" si="16"/>
        <v>0</v>
      </c>
      <c r="G153" s="668">
        <f t="shared" si="17"/>
        <v>0</v>
      </c>
    </row>
    <row r="154" spans="1:7" ht="12">
      <c r="A154" s="629">
        <v>14</v>
      </c>
      <c r="B154" s="672">
        <f t="shared" si="12"/>
        <v>169</v>
      </c>
      <c r="C154" s="668">
        <f t="shared" si="13"/>
        <v>0</v>
      </c>
      <c r="D154" s="669">
        <f t="shared" si="14"/>
        <v>0</v>
      </c>
      <c r="E154" s="670">
        <f t="shared" si="15"/>
        <v>0</v>
      </c>
      <c r="F154" s="671">
        <f t="shared" si="16"/>
        <v>0</v>
      </c>
      <c r="G154" s="668">
        <f t="shared" si="17"/>
        <v>0</v>
      </c>
    </row>
    <row r="155" spans="1:7" ht="12">
      <c r="A155" s="629">
        <v>14</v>
      </c>
      <c r="B155" s="672">
        <f t="shared" si="12"/>
        <v>170</v>
      </c>
      <c r="C155" s="668">
        <f t="shared" si="13"/>
        <v>0</v>
      </c>
      <c r="D155" s="669">
        <f t="shared" si="14"/>
        <v>0</v>
      </c>
      <c r="E155" s="670">
        <f t="shared" si="15"/>
        <v>0</v>
      </c>
      <c r="F155" s="671">
        <f t="shared" si="16"/>
        <v>0</v>
      </c>
      <c r="G155" s="668">
        <f t="shared" si="17"/>
        <v>0</v>
      </c>
    </row>
    <row r="156" spans="1:8" ht="12">
      <c r="A156" s="636">
        <v>14</v>
      </c>
      <c r="B156" s="672">
        <f t="shared" si="12"/>
        <v>171</v>
      </c>
      <c r="C156" s="668">
        <f t="shared" si="13"/>
        <v>0</v>
      </c>
      <c r="D156" s="669">
        <f t="shared" si="14"/>
        <v>0</v>
      </c>
      <c r="E156" s="670">
        <f t="shared" si="15"/>
        <v>0</v>
      </c>
      <c r="F156" s="671">
        <f t="shared" si="16"/>
        <v>0</v>
      </c>
      <c r="G156" s="668">
        <f t="shared" si="17"/>
        <v>0</v>
      </c>
      <c r="H156" s="64"/>
    </row>
    <row r="157" spans="1:7" ht="12">
      <c r="A157" s="629">
        <v>15</v>
      </c>
      <c r="B157" s="672">
        <f t="shared" si="12"/>
        <v>172</v>
      </c>
      <c r="C157" s="668">
        <f t="shared" si="13"/>
        <v>0</v>
      </c>
      <c r="D157" s="669">
        <f t="shared" si="14"/>
        <v>0</v>
      </c>
      <c r="E157" s="670">
        <f t="shared" si="15"/>
        <v>0</v>
      </c>
      <c r="F157" s="671">
        <f t="shared" si="16"/>
        <v>0</v>
      </c>
      <c r="G157" s="668">
        <f t="shared" si="17"/>
        <v>0</v>
      </c>
    </row>
    <row r="158" spans="1:7" ht="12">
      <c r="A158" s="629">
        <v>15</v>
      </c>
      <c r="B158" s="672">
        <f t="shared" si="12"/>
        <v>173</v>
      </c>
      <c r="C158" s="668">
        <f t="shared" si="13"/>
        <v>0</v>
      </c>
      <c r="D158" s="669">
        <f t="shared" si="14"/>
        <v>0</v>
      </c>
      <c r="E158" s="670">
        <f t="shared" si="15"/>
        <v>0</v>
      </c>
      <c r="F158" s="671">
        <f t="shared" si="16"/>
        <v>0</v>
      </c>
      <c r="G158" s="668">
        <f t="shared" si="17"/>
        <v>0</v>
      </c>
    </row>
    <row r="159" spans="1:7" ht="12">
      <c r="A159" s="629">
        <v>15</v>
      </c>
      <c r="B159" s="672">
        <f t="shared" si="12"/>
        <v>174</v>
      </c>
      <c r="C159" s="668">
        <f t="shared" si="13"/>
        <v>0</v>
      </c>
      <c r="D159" s="669">
        <f t="shared" si="14"/>
        <v>0</v>
      </c>
      <c r="E159" s="670">
        <f t="shared" si="15"/>
        <v>0</v>
      </c>
      <c r="F159" s="671">
        <f t="shared" si="16"/>
        <v>0</v>
      </c>
      <c r="G159" s="668">
        <f t="shared" si="17"/>
        <v>0</v>
      </c>
    </row>
    <row r="160" spans="1:7" ht="12">
      <c r="A160" s="629">
        <v>15</v>
      </c>
      <c r="B160" s="672">
        <f t="shared" si="12"/>
        <v>175</v>
      </c>
      <c r="C160" s="668">
        <f t="shared" si="13"/>
        <v>0</v>
      </c>
      <c r="D160" s="669">
        <f t="shared" si="14"/>
        <v>0</v>
      </c>
      <c r="E160" s="670">
        <f t="shared" si="15"/>
        <v>0</v>
      </c>
      <c r="F160" s="671">
        <f t="shared" si="16"/>
        <v>0</v>
      </c>
      <c r="G160" s="668">
        <f t="shared" si="17"/>
        <v>0</v>
      </c>
    </row>
    <row r="161" spans="1:7" ht="12">
      <c r="A161" s="629">
        <v>15</v>
      </c>
      <c r="B161" s="672">
        <f t="shared" si="12"/>
        <v>176</v>
      </c>
      <c r="C161" s="668">
        <f t="shared" si="13"/>
        <v>0</v>
      </c>
      <c r="D161" s="669">
        <f t="shared" si="14"/>
        <v>0</v>
      </c>
      <c r="E161" s="670">
        <f t="shared" si="15"/>
        <v>0</v>
      </c>
      <c r="F161" s="671">
        <f t="shared" si="16"/>
        <v>0</v>
      </c>
      <c r="G161" s="668">
        <f t="shared" si="17"/>
        <v>0</v>
      </c>
    </row>
    <row r="162" spans="1:7" ht="12">
      <c r="A162" s="629">
        <v>15</v>
      </c>
      <c r="B162" s="673">
        <f t="shared" si="12"/>
        <v>177</v>
      </c>
      <c r="C162" s="668">
        <f t="shared" si="13"/>
        <v>0</v>
      </c>
      <c r="D162" s="669">
        <f t="shared" si="14"/>
        <v>0</v>
      </c>
      <c r="E162" s="670">
        <f t="shared" si="15"/>
        <v>0</v>
      </c>
      <c r="F162" s="671">
        <f t="shared" si="16"/>
        <v>0</v>
      </c>
      <c r="G162" s="668">
        <f t="shared" si="17"/>
        <v>0</v>
      </c>
    </row>
    <row r="163" spans="1:7" ht="12">
      <c r="A163" s="629">
        <v>15</v>
      </c>
      <c r="B163" s="672">
        <f t="shared" si="12"/>
        <v>178</v>
      </c>
      <c r="C163" s="668">
        <f t="shared" si="13"/>
        <v>0</v>
      </c>
      <c r="D163" s="669">
        <f t="shared" si="14"/>
        <v>0</v>
      </c>
      <c r="E163" s="670">
        <f t="shared" si="15"/>
        <v>0</v>
      </c>
      <c r="F163" s="671">
        <f t="shared" si="16"/>
        <v>0</v>
      </c>
      <c r="G163" s="668">
        <f t="shared" si="17"/>
        <v>0</v>
      </c>
    </row>
    <row r="164" spans="1:7" ht="12">
      <c r="A164" s="629">
        <v>15</v>
      </c>
      <c r="B164" s="672">
        <f t="shared" si="12"/>
        <v>179</v>
      </c>
      <c r="C164" s="668">
        <f t="shared" si="13"/>
        <v>0</v>
      </c>
      <c r="D164" s="669">
        <f t="shared" si="14"/>
        <v>0</v>
      </c>
      <c r="E164" s="670">
        <f t="shared" si="15"/>
        <v>0</v>
      </c>
      <c r="F164" s="671">
        <f t="shared" si="16"/>
        <v>0</v>
      </c>
      <c r="G164" s="668">
        <f t="shared" si="17"/>
        <v>0</v>
      </c>
    </row>
    <row r="165" spans="1:7" ht="12">
      <c r="A165" s="629">
        <v>15</v>
      </c>
      <c r="B165" s="672">
        <f t="shared" si="12"/>
        <v>180</v>
      </c>
      <c r="C165" s="668">
        <f t="shared" si="13"/>
        <v>0</v>
      </c>
      <c r="D165" s="669">
        <f t="shared" si="14"/>
        <v>0</v>
      </c>
      <c r="E165" s="670">
        <f t="shared" si="15"/>
        <v>0</v>
      </c>
      <c r="F165" s="671">
        <f t="shared" si="16"/>
        <v>0</v>
      </c>
      <c r="G165" s="668">
        <f t="shared" si="17"/>
        <v>0</v>
      </c>
    </row>
    <row r="166" spans="1:7" ht="12">
      <c r="A166" s="629">
        <v>15</v>
      </c>
      <c r="B166" s="672">
        <f t="shared" si="12"/>
        <v>181</v>
      </c>
      <c r="C166" s="668">
        <f t="shared" si="13"/>
        <v>0</v>
      </c>
      <c r="D166" s="669">
        <f t="shared" si="14"/>
        <v>0</v>
      </c>
      <c r="E166" s="670">
        <f t="shared" si="15"/>
        <v>0</v>
      </c>
      <c r="F166" s="671">
        <f t="shared" si="16"/>
        <v>0</v>
      </c>
      <c r="G166" s="668">
        <f t="shared" si="17"/>
        <v>0</v>
      </c>
    </row>
    <row r="167" spans="1:7" ht="12">
      <c r="A167" s="629">
        <v>15</v>
      </c>
      <c r="B167" s="672">
        <f t="shared" si="12"/>
        <v>182</v>
      </c>
      <c r="C167" s="668">
        <f t="shared" si="13"/>
        <v>0</v>
      </c>
      <c r="D167" s="669">
        <f t="shared" si="14"/>
        <v>0</v>
      </c>
      <c r="E167" s="670">
        <f t="shared" si="15"/>
        <v>0</v>
      </c>
      <c r="F167" s="671">
        <f t="shared" si="16"/>
        <v>0</v>
      </c>
      <c r="G167" s="668">
        <f t="shared" si="17"/>
        <v>0</v>
      </c>
    </row>
    <row r="168" spans="1:7" ht="12">
      <c r="A168" s="636">
        <v>15</v>
      </c>
      <c r="B168" s="672">
        <f t="shared" si="12"/>
        <v>183</v>
      </c>
      <c r="C168" s="668">
        <f t="shared" si="13"/>
        <v>0</v>
      </c>
      <c r="D168" s="669">
        <f t="shared" si="14"/>
        <v>0</v>
      </c>
      <c r="E168" s="670">
        <f t="shared" si="15"/>
        <v>0</v>
      </c>
      <c r="F168" s="671">
        <f t="shared" si="16"/>
        <v>0</v>
      </c>
      <c r="G168" s="668">
        <f t="shared" si="17"/>
        <v>0</v>
      </c>
    </row>
    <row r="169" spans="1:7" ht="12">
      <c r="A169" s="629">
        <v>16</v>
      </c>
      <c r="B169" s="672">
        <f t="shared" si="12"/>
        <v>184</v>
      </c>
      <c r="C169" s="668">
        <f t="shared" si="13"/>
        <v>0</v>
      </c>
      <c r="D169" s="669">
        <f t="shared" si="14"/>
        <v>0</v>
      </c>
      <c r="E169" s="670">
        <f t="shared" si="15"/>
        <v>0</v>
      </c>
      <c r="F169" s="671">
        <f t="shared" si="16"/>
        <v>0</v>
      </c>
      <c r="G169" s="668">
        <f t="shared" si="17"/>
        <v>0</v>
      </c>
    </row>
    <row r="170" spans="1:7" ht="12">
      <c r="A170" s="629">
        <v>16</v>
      </c>
      <c r="B170" s="672">
        <f t="shared" si="12"/>
        <v>185</v>
      </c>
      <c r="C170" s="668">
        <f t="shared" si="13"/>
        <v>0</v>
      </c>
      <c r="D170" s="669">
        <f t="shared" si="14"/>
        <v>0</v>
      </c>
      <c r="E170" s="670">
        <f t="shared" si="15"/>
        <v>0</v>
      </c>
      <c r="F170" s="671">
        <f t="shared" si="16"/>
        <v>0</v>
      </c>
      <c r="G170" s="668">
        <f t="shared" si="17"/>
        <v>0</v>
      </c>
    </row>
    <row r="171" spans="1:7" ht="12">
      <c r="A171" s="629">
        <v>16</v>
      </c>
      <c r="B171" s="672">
        <f t="shared" si="12"/>
        <v>186</v>
      </c>
      <c r="C171" s="668">
        <f t="shared" si="13"/>
        <v>0</v>
      </c>
      <c r="D171" s="669">
        <f t="shared" si="14"/>
        <v>0</v>
      </c>
      <c r="E171" s="670">
        <f t="shared" si="15"/>
        <v>0</v>
      </c>
      <c r="F171" s="671">
        <f t="shared" si="16"/>
        <v>0</v>
      </c>
      <c r="G171" s="668">
        <f t="shared" si="17"/>
        <v>0</v>
      </c>
    </row>
    <row r="172" spans="1:7" ht="12">
      <c r="A172" s="629">
        <v>16</v>
      </c>
      <c r="B172" s="672">
        <f t="shared" si="12"/>
        <v>187</v>
      </c>
      <c r="C172" s="668">
        <f t="shared" si="13"/>
        <v>0</v>
      </c>
      <c r="D172" s="669">
        <f t="shared" si="14"/>
        <v>0</v>
      </c>
      <c r="E172" s="670">
        <f t="shared" si="15"/>
        <v>0</v>
      </c>
      <c r="F172" s="671">
        <f t="shared" si="16"/>
        <v>0</v>
      </c>
      <c r="G172" s="668">
        <f t="shared" si="17"/>
        <v>0</v>
      </c>
    </row>
    <row r="173" spans="1:7" ht="12">
      <c r="A173" s="629">
        <v>16</v>
      </c>
      <c r="B173" s="672">
        <f t="shared" si="12"/>
        <v>188</v>
      </c>
      <c r="C173" s="668">
        <f t="shared" si="13"/>
        <v>0</v>
      </c>
      <c r="D173" s="669">
        <f t="shared" si="14"/>
        <v>0</v>
      </c>
      <c r="E173" s="670">
        <f t="shared" si="15"/>
        <v>0</v>
      </c>
      <c r="F173" s="671">
        <f t="shared" si="16"/>
        <v>0</v>
      </c>
      <c r="G173" s="668">
        <f t="shared" si="17"/>
        <v>0</v>
      </c>
    </row>
    <row r="174" spans="1:7" ht="12">
      <c r="A174" s="629">
        <v>16</v>
      </c>
      <c r="B174" s="673">
        <f t="shared" si="12"/>
        <v>189</v>
      </c>
      <c r="C174" s="668">
        <f t="shared" si="13"/>
        <v>0</v>
      </c>
      <c r="D174" s="669">
        <f t="shared" si="14"/>
        <v>0</v>
      </c>
      <c r="E174" s="670">
        <f t="shared" si="15"/>
        <v>0</v>
      </c>
      <c r="F174" s="671">
        <f t="shared" si="16"/>
        <v>0</v>
      </c>
      <c r="G174" s="668">
        <f t="shared" si="17"/>
        <v>0</v>
      </c>
    </row>
    <row r="175" spans="1:7" ht="12">
      <c r="A175" s="629">
        <v>16</v>
      </c>
      <c r="B175" s="672">
        <f t="shared" si="12"/>
        <v>190</v>
      </c>
      <c r="C175" s="668">
        <f t="shared" si="13"/>
        <v>0</v>
      </c>
      <c r="D175" s="669">
        <f t="shared" si="14"/>
        <v>0</v>
      </c>
      <c r="E175" s="670">
        <f t="shared" si="15"/>
        <v>0</v>
      </c>
      <c r="F175" s="671">
        <f t="shared" si="16"/>
        <v>0</v>
      </c>
      <c r="G175" s="668">
        <f t="shared" si="17"/>
        <v>0</v>
      </c>
    </row>
    <row r="176" spans="1:7" ht="12">
      <c r="A176" s="629">
        <v>16</v>
      </c>
      <c r="B176" s="672">
        <f t="shared" si="12"/>
        <v>191</v>
      </c>
      <c r="C176" s="668">
        <f t="shared" si="13"/>
        <v>0</v>
      </c>
      <c r="D176" s="669">
        <f t="shared" si="14"/>
        <v>0</v>
      </c>
      <c r="E176" s="670">
        <f t="shared" si="15"/>
        <v>0</v>
      </c>
      <c r="F176" s="671">
        <f t="shared" si="16"/>
        <v>0</v>
      </c>
      <c r="G176" s="668">
        <f t="shared" si="17"/>
        <v>0</v>
      </c>
    </row>
    <row r="177" spans="1:7" ht="12">
      <c r="A177" s="629">
        <v>16</v>
      </c>
      <c r="B177" s="672">
        <f t="shared" si="12"/>
        <v>192</v>
      </c>
      <c r="C177" s="668">
        <f t="shared" si="13"/>
        <v>0</v>
      </c>
      <c r="D177" s="669">
        <f t="shared" si="14"/>
        <v>0</v>
      </c>
      <c r="E177" s="670">
        <f t="shared" si="15"/>
        <v>0</v>
      </c>
      <c r="F177" s="671">
        <f t="shared" si="16"/>
        <v>0</v>
      </c>
      <c r="G177" s="668">
        <f t="shared" si="17"/>
        <v>0</v>
      </c>
    </row>
    <row r="178" spans="1:7" ht="12">
      <c r="A178" s="629">
        <v>16</v>
      </c>
      <c r="B178" s="672">
        <f t="shared" si="12"/>
        <v>193</v>
      </c>
      <c r="C178" s="668">
        <f t="shared" si="13"/>
        <v>0</v>
      </c>
      <c r="D178" s="669">
        <f t="shared" si="14"/>
        <v>0</v>
      </c>
      <c r="E178" s="670">
        <f t="shared" si="15"/>
        <v>0</v>
      </c>
      <c r="F178" s="671">
        <f t="shared" si="16"/>
        <v>0</v>
      </c>
      <c r="G178" s="668">
        <f t="shared" si="17"/>
        <v>0</v>
      </c>
    </row>
    <row r="179" spans="1:7" ht="12">
      <c r="A179" s="629">
        <v>16</v>
      </c>
      <c r="B179" s="672">
        <f t="shared" si="12"/>
        <v>194</v>
      </c>
      <c r="C179" s="668">
        <f t="shared" si="13"/>
        <v>0</v>
      </c>
      <c r="D179" s="669">
        <f t="shared" si="14"/>
        <v>0</v>
      </c>
      <c r="E179" s="670">
        <f t="shared" si="15"/>
        <v>0</v>
      </c>
      <c r="F179" s="671">
        <f t="shared" si="16"/>
        <v>0</v>
      </c>
      <c r="G179" s="668">
        <f t="shared" si="17"/>
        <v>0</v>
      </c>
    </row>
    <row r="180" spans="1:7" ht="12">
      <c r="A180" s="636">
        <v>16</v>
      </c>
      <c r="B180" s="672">
        <f t="shared" si="12"/>
        <v>195</v>
      </c>
      <c r="C180" s="668">
        <f t="shared" si="13"/>
        <v>0</v>
      </c>
      <c r="D180" s="669">
        <f t="shared" si="14"/>
        <v>0</v>
      </c>
      <c r="E180" s="670">
        <f t="shared" si="15"/>
        <v>0</v>
      </c>
      <c r="F180" s="671">
        <f t="shared" si="16"/>
        <v>0</v>
      </c>
      <c r="G180" s="668">
        <f t="shared" si="17"/>
        <v>0</v>
      </c>
    </row>
    <row r="181" spans="1:7" ht="12">
      <c r="A181" s="629">
        <v>17</v>
      </c>
      <c r="B181" s="672">
        <f t="shared" si="12"/>
        <v>196</v>
      </c>
      <c r="C181" s="668">
        <f t="shared" si="13"/>
        <v>0</v>
      </c>
      <c r="D181" s="669">
        <f t="shared" si="14"/>
        <v>0</v>
      </c>
      <c r="E181" s="670">
        <f t="shared" si="15"/>
        <v>0</v>
      </c>
      <c r="F181" s="671">
        <f t="shared" si="16"/>
        <v>0</v>
      </c>
      <c r="G181" s="668">
        <f t="shared" si="17"/>
        <v>0</v>
      </c>
    </row>
    <row r="182" spans="1:7" ht="12">
      <c r="A182" s="629">
        <v>17</v>
      </c>
      <c r="B182" s="672">
        <f t="shared" si="12"/>
        <v>197</v>
      </c>
      <c r="C182" s="668">
        <f t="shared" si="13"/>
        <v>0</v>
      </c>
      <c r="D182" s="669">
        <f t="shared" si="14"/>
        <v>0</v>
      </c>
      <c r="E182" s="670">
        <f t="shared" si="15"/>
        <v>0</v>
      </c>
      <c r="F182" s="671">
        <f t="shared" si="16"/>
        <v>0</v>
      </c>
      <c r="G182" s="668">
        <f t="shared" si="17"/>
        <v>0</v>
      </c>
    </row>
    <row r="183" spans="1:7" ht="12">
      <c r="A183" s="629">
        <v>17</v>
      </c>
      <c r="B183" s="672">
        <f t="shared" si="12"/>
        <v>198</v>
      </c>
      <c r="C183" s="668">
        <f t="shared" si="13"/>
        <v>0</v>
      </c>
      <c r="D183" s="669">
        <f t="shared" si="14"/>
        <v>0</v>
      </c>
      <c r="E183" s="670">
        <f t="shared" si="15"/>
        <v>0</v>
      </c>
      <c r="F183" s="671">
        <f t="shared" si="16"/>
        <v>0</v>
      </c>
      <c r="G183" s="668">
        <f t="shared" si="17"/>
        <v>0</v>
      </c>
    </row>
    <row r="184" spans="1:7" ht="12">
      <c r="A184" s="629">
        <v>17</v>
      </c>
      <c r="B184" s="672">
        <f t="shared" si="12"/>
        <v>199</v>
      </c>
      <c r="C184" s="668">
        <f t="shared" si="13"/>
        <v>0</v>
      </c>
      <c r="D184" s="669">
        <f t="shared" si="14"/>
        <v>0</v>
      </c>
      <c r="E184" s="670">
        <f t="shared" si="15"/>
        <v>0</v>
      </c>
      <c r="F184" s="671">
        <f t="shared" si="16"/>
        <v>0</v>
      </c>
      <c r="G184" s="668">
        <f t="shared" si="17"/>
        <v>0</v>
      </c>
    </row>
    <row r="185" spans="1:7" ht="12">
      <c r="A185" s="629">
        <v>17</v>
      </c>
      <c r="B185" s="672">
        <f t="shared" si="12"/>
        <v>200</v>
      </c>
      <c r="C185" s="668">
        <f t="shared" si="13"/>
        <v>0</v>
      </c>
      <c r="D185" s="669">
        <f t="shared" si="14"/>
        <v>0</v>
      </c>
      <c r="E185" s="670">
        <f t="shared" si="15"/>
        <v>0</v>
      </c>
      <c r="F185" s="671">
        <f t="shared" si="16"/>
        <v>0</v>
      </c>
      <c r="G185" s="668">
        <f t="shared" si="17"/>
        <v>0</v>
      </c>
    </row>
    <row r="186" spans="1:7" ht="12">
      <c r="A186" s="629">
        <v>17</v>
      </c>
      <c r="B186" s="672">
        <f t="shared" si="12"/>
        <v>201</v>
      </c>
      <c r="C186" s="668">
        <f t="shared" si="13"/>
        <v>0</v>
      </c>
      <c r="D186" s="669">
        <f t="shared" si="14"/>
        <v>0</v>
      </c>
      <c r="E186" s="670">
        <f t="shared" si="15"/>
        <v>0</v>
      </c>
      <c r="F186" s="671">
        <f t="shared" si="16"/>
        <v>0</v>
      </c>
      <c r="G186" s="668">
        <f t="shared" si="17"/>
        <v>0</v>
      </c>
    </row>
    <row r="187" spans="1:7" ht="12">
      <c r="A187" s="629">
        <v>17</v>
      </c>
      <c r="B187" s="667">
        <f t="shared" si="12"/>
        <v>202</v>
      </c>
      <c r="C187" s="668">
        <f t="shared" si="13"/>
        <v>0</v>
      </c>
      <c r="D187" s="669">
        <f t="shared" si="14"/>
        <v>0</v>
      </c>
      <c r="E187" s="670">
        <f t="shared" si="15"/>
        <v>0</v>
      </c>
      <c r="F187" s="671">
        <f t="shared" si="16"/>
        <v>0</v>
      </c>
      <c r="G187" s="668">
        <f t="shared" si="17"/>
        <v>0</v>
      </c>
    </row>
    <row r="188" spans="1:7" ht="12">
      <c r="A188" s="629">
        <v>17</v>
      </c>
      <c r="B188" s="672">
        <f t="shared" si="12"/>
        <v>203</v>
      </c>
      <c r="C188" s="668">
        <f t="shared" si="13"/>
        <v>0</v>
      </c>
      <c r="D188" s="669">
        <f t="shared" si="14"/>
        <v>0</v>
      </c>
      <c r="E188" s="670">
        <f t="shared" si="15"/>
        <v>0</v>
      </c>
      <c r="F188" s="671">
        <f t="shared" si="16"/>
        <v>0</v>
      </c>
      <c r="G188" s="668">
        <f t="shared" si="17"/>
        <v>0</v>
      </c>
    </row>
    <row r="189" spans="1:7" ht="12">
      <c r="A189" s="629">
        <v>17</v>
      </c>
      <c r="B189" s="672">
        <f t="shared" si="12"/>
        <v>204</v>
      </c>
      <c r="C189" s="668">
        <f t="shared" si="13"/>
        <v>0</v>
      </c>
      <c r="D189" s="669">
        <f t="shared" si="14"/>
        <v>0</v>
      </c>
      <c r="E189" s="670">
        <f t="shared" si="15"/>
        <v>0</v>
      </c>
      <c r="F189" s="671">
        <f t="shared" si="16"/>
        <v>0</v>
      </c>
      <c r="G189" s="668">
        <f t="shared" si="17"/>
        <v>0</v>
      </c>
    </row>
    <row r="190" spans="1:7" ht="12">
      <c r="A190" s="629">
        <v>17</v>
      </c>
      <c r="B190" s="672">
        <f t="shared" si="12"/>
        <v>205</v>
      </c>
      <c r="C190" s="668">
        <f t="shared" si="13"/>
        <v>0</v>
      </c>
      <c r="D190" s="669">
        <f t="shared" si="14"/>
        <v>0</v>
      </c>
      <c r="E190" s="670">
        <f t="shared" si="15"/>
        <v>0</v>
      </c>
      <c r="F190" s="671">
        <f t="shared" si="16"/>
        <v>0</v>
      </c>
      <c r="G190" s="668">
        <f t="shared" si="17"/>
        <v>0</v>
      </c>
    </row>
    <row r="191" spans="1:7" ht="12">
      <c r="A191" s="629">
        <v>17</v>
      </c>
      <c r="B191" s="672">
        <f t="shared" si="12"/>
        <v>206</v>
      </c>
      <c r="C191" s="668">
        <f t="shared" si="13"/>
        <v>0</v>
      </c>
      <c r="D191" s="669">
        <f t="shared" si="14"/>
        <v>0</v>
      </c>
      <c r="E191" s="670">
        <f t="shared" si="15"/>
        <v>0</v>
      </c>
      <c r="F191" s="671">
        <f t="shared" si="16"/>
        <v>0</v>
      </c>
      <c r="G191" s="668">
        <f t="shared" si="17"/>
        <v>0</v>
      </c>
    </row>
    <row r="192" spans="1:7" ht="12">
      <c r="A192" s="636">
        <v>17</v>
      </c>
      <c r="B192" s="672">
        <f t="shared" si="12"/>
        <v>207</v>
      </c>
      <c r="C192" s="668">
        <f t="shared" si="13"/>
        <v>0</v>
      </c>
      <c r="D192" s="669">
        <f t="shared" si="14"/>
        <v>0</v>
      </c>
      <c r="E192" s="670">
        <f t="shared" si="15"/>
        <v>0</v>
      </c>
      <c r="F192" s="671">
        <f t="shared" si="16"/>
        <v>0</v>
      </c>
      <c r="G192" s="668">
        <f t="shared" si="17"/>
        <v>0</v>
      </c>
    </row>
    <row r="193" spans="1:7" ht="12">
      <c r="A193" s="629">
        <v>18</v>
      </c>
      <c r="B193" s="672">
        <f t="shared" si="12"/>
        <v>208</v>
      </c>
      <c r="C193" s="668">
        <f t="shared" si="13"/>
        <v>0</v>
      </c>
      <c r="D193" s="669">
        <f t="shared" si="14"/>
        <v>0</v>
      </c>
      <c r="E193" s="670">
        <f t="shared" si="15"/>
        <v>0</v>
      </c>
      <c r="F193" s="671">
        <f t="shared" si="16"/>
        <v>0</v>
      </c>
      <c r="G193" s="668">
        <f t="shared" si="17"/>
        <v>0</v>
      </c>
    </row>
    <row r="194" spans="1:7" ht="12.75" thickBot="1">
      <c r="A194" s="629">
        <v>18</v>
      </c>
      <c r="B194" s="674">
        <f t="shared" si="12"/>
        <v>209</v>
      </c>
      <c r="C194" s="668">
        <f t="shared" si="13"/>
        <v>0</v>
      </c>
      <c r="D194" s="669">
        <f t="shared" si="14"/>
        <v>0</v>
      </c>
      <c r="E194" s="670">
        <f t="shared" si="15"/>
        <v>0</v>
      </c>
      <c r="F194" s="671">
        <f t="shared" si="16"/>
        <v>0</v>
      </c>
      <c r="G194" s="668">
        <f t="shared" si="17"/>
        <v>0</v>
      </c>
    </row>
    <row r="195" spans="1:7" ht="12.75" thickTop="1">
      <c r="A195" s="629">
        <v>18</v>
      </c>
      <c r="B195" s="672">
        <f t="shared" si="12"/>
        <v>210</v>
      </c>
      <c r="C195" s="668">
        <f t="shared" si="13"/>
        <v>0</v>
      </c>
      <c r="D195" s="669">
        <f t="shared" si="14"/>
        <v>0</v>
      </c>
      <c r="E195" s="670">
        <f t="shared" si="15"/>
        <v>0</v>
      </c>
      <c r="F195" s="671">
        <f t="shared" si="16"/>
        <v>0</v>
      </c>
      <c r="G195" s="668">
        <f t="shared" si="17"/>
        <v>0</v>
      </c>
    </row>
    <row r="196" spans="1:7" ht="12">
      <c r="A196" s="629">
        <v>18</v>
      </c>
      <c r="B196" s="672">
        <f t="shared" si="12"/>
        <v>211</v>
      </c>
      <c r="C196" s="668">
        <f t="shared" si="13"/>
        <v>0</v>
      </c>
      <c r="D196" s="669">
        <f t="shared" si="14"/>
        <v>0</v>
      </c>
      <c r="E196" s="670">
        <f t="shared" si="15"/>
        <v>0</v>
      </c>
      <c r="F196" s="671">
        <f t="shared" si="16"/>
        <v>0</v>
      </c>
      <c r="G196" s="668">
        <f t="shared" si="17"/>
        <v>0</v>
      </c>
    </row>
    <row r="197" spans="1:7" ht="12">
      <c r="A197" s="629">
        <v>18</v>
      </c>
      <c r="B197" s="672">
        <f t="shared" si="12"/>
        <v>212</v>
      </c>
      <c r="C197" s="668">
        <f t="shared" si="13"/>
        <v>0</v>
      </c>
      <c r="D197" s="669">
        <f t="shared" si="14"/>
        <v>0</v>
      </c>
      <c r="E197" s="670">
        <f t="shared" si="15"/>
        <v>0</v>
      </c>
      <c r="F197" s="671">
        <f t="shared" si="16"/>
        <v>0</v>
      </c>
      <c r="G197" s="668">
        <f t="shared" si="17"/>
        <v>0</v>
      </c>
    </row>
    <row r="198" spans="1:7" ht="12">
      <c r="A198" s="629">
        <v>18</v>
      </c>
      <c r="B198" s="672">
        <f t="shared" si="12"/>
        <v>213</v>
      </c>
      <c r="C198" s="668">
        <f t="shared" si="13"/>
        <v>0</v>
      </c>
      <c r="D198" s="669">
        <f t="shared" si="14"/>
        <v>0</v>
      </c>
      <c r="E198" s="670">
        <f t="shared" si="15"/>
        <v>0</v>
      </c>
      <c r="F198" s="671">
        <f t="shared" si="16"/>
        <v>0</v>
      </c>
      <c r="G198" s="668">
        <f t="shared" si="17"/>
        <v>0</v>
      </c>
    </row>
    <row r="199" spans="1:7" ht="12">
      <c r="A199" s="629">
        <v>18</v>
      </c>
      <c r="B199" s="672">
        <f t="shared" si="12"/>
        <v>214</v>
      </c>
      <c r="C199" s="668">
        <f t="shared" si="13"/>
        <v>0</v>
      </c>
      <c r="D199" s="669">
        <f t="shared" si="14"/>
        <v>0</v>
      </c>
      <c r="E199" s="670">
        <f t="shared" si="15"/>
        <v>0</v>
      </c>
      <c r="F199" s="671">
        <f t="shared" si="16"/>
        <v>0</v>
      </c>
      <c r="G199" s="668">
        <f t="shared" si="17"/>
        <v>0</v>
      </c>
    </row>
    <row r="200" spans="1:7" ht="12">
      <c r="A200" s="629">
        <v>18</v>
      </c>
      <c r="B200" s="672">
        <f t="shared" si="12"/>
        <v>215</v>
      </c>
      <c r="C200" s="668">
        <f t="shared" si="13"/>
        <v>0</v>
      </c>
      <c r="D200" s="669">
        <f t="shared" si="14"/>
        <v>0</v>
      </c>
      <c r="E200" s="670">
        <f t="shared" si="15"/>
        <v>0</v>
      </c>
      <c r="F200" s="671">
        <f t="shared" si="16"/>
        <v>0</v>
      </c>
      <c r="G200" s="668">
        <f t="shared" si="17"/>
        <v>0</v>
      </c>
    </row>
    <row r="201" spans="1:7" ht="12">
      <c r="A201" s="629">
        <v>18</v>
      </c>
      <c r="B201" s="672">
        <f t="shared" si="12"/>
        <v>216</v>
      </c>
      <c r="C201" s="668">
        <f t="shared" si="13"/>
        <v>0</v>
      </c>
      <c r="D201" s="669">
        <f t="shared" si="14"/>
        <v>0</v>
      </c>
      <c r="E201" s="670">
        <f t="shared" si="15"/>
        <v>0</v>
      </c>
      <c r="F201" s="671">
        <f t="shared" si="16"/>
        <v>0</v>
      </c>
      <c r="G201" s="668">
        <f t="shared" si="17"/>
        <v>0</v>
      </c>
    </row>
    <row r="202" spans="1:7" ht="12">
      <c r="A202" s="629">
        <v>18</v>
      </c>
      <c r="B202" s="672">
        <f t="shared" si="12"/>
        <v>217</v>
      </c>
      <c r="C202" s="668">
        <f t="shared" si="13"/>
        <v>0</v>
      </c>
      <c r="D202" s="669">
        <f t="shared" si="14"/>
        <v>0</v>
      </c>
      <c r="E202" s="670">
        <f t="shared" si="15"/>
        <v>0</v>
      </c>
      <c r="F202" s="671">
        <f t="shared" si="16"/>
        <v>0</v>
      </c>
      <c r="G202" s="668">
        <f t="shared" si="17"/>
        <v>0</v>
      </c>
    </row>
    <row r="203" spans="1:7" ht="12">
      <c r="A203" s="629">
        <v>18</v>
      </c>
      <c r="B203" s="672">
        <f t="shared" si="12"/>
        <v>218</v>
      </c>
      <c r="C203" s="668">
        <f t="shared" si="13"/>
        <v>0</v>
      </c>
      <c r="D203" s="669">
        <f t="shared" si="14"/>
        <v>0</v>
      </c>
      <c r="E203" s="670">
        <f t="shared" si="15"/>
        <v>0</v>
      </c>
      <c r="F203" s="671">
        <f t="shared" si="16"/>
        <v>0</v>
      </c>
      <c r="G203" s="668">
        <f t="shared" si="17"/>
        <v>0</v>
      </c>
    </row>
    <row r="204" spans="1:7" ht="12">
      <c r="A204" s="636">
        <v>18</v>
      </c>
      <c r="B204" s="672">
        <f t="shared" si="12"/>
        <v>219</v>
      </c>
      <c r="C204" s="668">
        <f t="shared" si="13"/>
        <v>0</v>
      </c>
      <c r="D204" s="669">
        <f t="shared" si="14"/>
        <v>0</v>
      </c>
      <c r="E204" s="670">
        <f t="shared" si="15"/>
        <v>0</v>
      </c>
      <c r="F204" s="671">
        <f t="shared" si="16"/>
        <v>0</v>
      </c>
      <c r="G204" s="668">
        <f t="shared" si="17"/>
        <v>0</v>
      </c>
    </row>
    <row r="205" spans="1:7" ht="12">
      <c r="A205" s="629">
        <v>19</v>
      </c>
      <c r="B205" s="672">
        <f t="shared" si="12"/>
        <v>220</v>
      </c>
      <c r="C205" s="668">
        <f t="shared" si="13"/>
        <v>0</v>
      </c>
      <c r="D205" s="669">
        <f t="shared" si="14"/>
        <v>0</v>
      </c>
      <c r="E205" s="670">
        <f t="shared" si="15"/>
        <v>0</v>
      </c>
      <c r="F205" s="671">
        <f t="shared" si="16"/>
        <v>0</v>
      </c>
      <c r="G205" s="668">
        <f t="shared" si="17"/>
        <v>0</v>
      </c>
    </row>
    <row r="206" spans="1:7" ht="12">
      <c r="A206" s="629">
        <v>19</v>
      </c>
      <c r="B206" s="672">
        <f t="shared" si="12"/>
        <v>221</v>
      </c>
      <c r="C206" s="668">
        <f t="shared" si="13"/>
        <v>0</v>
      </c>
      <c r="D206" s="669">
        <f t="shared" si="14"/>
        <v>0</v>
      </c>
      <c r="E206" s="670">
        <f t="shared" si="15"/>
        <v>0</v>
      </c>
      <c r="F206" s="671">
        <f t="shared" si="16"/>
        <v>0</v>
      </c>
      <c r="G206" s="668">
        <f t="shared" si="17"/>
        <v>0</v>
      </c>
    </row>
    <row r="207" spans="1:7" ht="12">
      <c r="A207" s="629">
        <v>19</v>
      </c>
      <c r="B207" s="672">
        <f t="shared" si="12"/>
        <v>222</v>
      </c>
      <c r="C207" s="668">
        <f t="shared" si="13"/>
        <v>0</v>
      </c>
      <c r="D207" s="669">
        <f t="shared" si="14"/>
        <v>0</v>
      </c>
      <c r="E207" s="670">
        <f t="shared" si="15"/>
        <v>0</v>
      </c>
      <c r="F207" s="671">
        <f t="shared" si="16"/>
        <v>0</v>
      </c>
      <c r="G207" s="668">
        <f t="shared" si="17"/>
        <v>0</v>
      </c>
    </row>
    <row r="208" spans="1:7" ht="12">
      <c r="A208" s="629">
        <v>19</v>
      </c>
      <c r="B208" s="672">
        <f t="shared" si="12"/>
        <v>223</v>
      </c>
      <c r="C208" s="668">
        <f t="shared" si="13"/>
        <v>0</v>
      </c>
      <c r="D208" s="669">
        <f t="shared" si="14"/>
        <v>0</v>
      </c>
      <c r="E208" s="670">
        <f t="shared" si="15"/>
        <v>0</v>
      </c>
      <c r="F208" s="671">
        <f t="shared" si="16"/>
        <v>0</v>
      </c>
      <c r="G208" s="668">
        <f t="shared" si="17"/>
        <v>0</v>
      </c>
    </row>
    <row r="209" spans="1:7" ht="12">
      <c r="A209" s="629">
        <v>19</v>
      </c>
      <c r="B209" s="672">
        <f t="shared" si="12"/>
        <v>224</v>
      </c>
      <c r="C209" s="668">
        <f t="shared" si="13"/>
        <v>0</v>
      </c>
      <c r="D209" s="669">
        <f t="shared" si="14"/>
        <v>0</v>
      </c>
      <c r="E209" s="670">
        <f t="shared" si="15"/>
        <v>0</v>
      </c>
      <c r="F209" s="671">
        <f t="shared" si="16"/>
        <v>0</v>
      </c>
      <c r="G209" s="668">
        <f t="shared" si="17"/>
        <v>0</v>
      </c>
    </row>
    <row r="210" spans="1:7" ht="12">
      <c r="A210" s="629">
        <v>19</v>
      </c>
      <c r="B210" s="672">
        <f t="shared" si="12"/>
        <v>225</v>
      </c>
      <c r="C210" s="668">
        <f t="shared" si="13"/>
        <v>0</v>
      </c>
      <c r="D210" s="669">
        <f t="shared" si="14"/>
        <v>0</v>
      </c>
      <c r="E210" s="670">
        <f t="shared" si="15"/>
        <v>0</v>
      </c>
      <c r="F210" s="671">
        <f t="shared" si="16"/>
        <v>0</v>
      </c>
      <c r="G210" s="668">
        <f t="shared" si="17"/>
        <v>0</v>
      </c>
    </row>
    <row r="211" spans="1:7" ht="12">
      <c r="A211" s="629">
        <v>19</v>
      </c>
      <c r="B211" s="672">
        <f t="shared" si="12"/>
        <v>226</v>
      </c>
      <c r="C211" s="668">
        <f t="shared" si="13"/>
        <v>0</v>
      </c>
      <c r="D211" s="669">
        <f t="shared" si="14"/>
        <v>0</v>
      </c>
      <c r="E211" s="670">
        <f t="shared" si="15"/>
        <v>0</v>
      </c>
      <c r="F211" s="671">
        <f t="shared" si="16"/>
        <v>0</v>
      </c>
      <c r="G211" s="668">
        <f t="shared" si="17"/>
        <v>0</v>
      </c>
    </row>
    <row r="212" spans="1:7" ht="12">
      <c r="A212" s="629">
        <v>19</v>
      </c>
      <c r="B212" s="672">
        <f t="shared" si="12"/>
        <v>227</v>
      </c>
      <c r="C212" s="668">
        <f t="shared" si="13"/>
        <v>0</v>
      </c>
      <c r="D212" s="669">
        <f t="shared" si="14"/>
        <v>0</v>
      </c>
      <c r="E212" s="670">
        <f t="shared" si="15"/>
        <v>0</v>
      </c>
      <c r="F212" s="671">
        <f t="shared" si="16"/>
        <v>0</v>
      </c>
      <c r="G212" s="668">
        <f t="shared" si="17"/>
        <v>0</v>
      </c>
    </row>
    <row r="213" spans="1:7" ht="12">
      <c r="A213" s="629">
        <v>19</v>
      </c>
      <c r="B213" s="672">
        <f t="shared" si="12"/>
        <v>228</v>
      </c>
      <c r="C213" s="668">
        <f aca="true" t="shared" si="18" ref="C213:C225">C212-D212</f>
        <v>0</v>
      </c>
      <c r="D213" s="669">
        <f aca="true" t="shared" si="19" ref="D213:D225">G213-F213</f>
        <v>0</v>
      </c>
      <c r="E213" s="670">
        <f t="shared" si="15"/>
        <v>0</v>
      </c>
      <c r="F213" s="671">
        <f aca="true" t="shared" si="20" ref="F213:F225">C213*E213</f>
        <v>0</v>
      </c>
      <c r="G213" s="668">
        <f aca="true" t="shared" si="21" ref="G213:G225">G212</f>
        <v>0</v>
      </c>
    </row>
    <row r="214" spans="1:7" ht="12">
      <c r="A214" s="629">
        <v>19</v>
      </c>
      <c r="B214" s="672">
        <f t="shared" si="12"/>
        <v>229</v>
      </c>
      <c r="C214" s="668">
        <f t="shared" si="18"/>
        <v>0</v>
      </c>
      <c r="D214" s="669">
        <f t="shared" si="19"/>
        <v>0</v>
      </c>
      <c r="E214" s="670">
        <f t="shared" si="15"/>
        <v>0</v>
      </c>
      <c r="F214" s="671">
        <f t="shared" si="20"/>
        <v>0</v>
      </c>
      <c r="G214" s="668">
        <f t="shared" si="21"/>
        <v>0</v>
      </c>
    </row>
    <row r="215" spans="1:7" ht="12">
      <c r="A215" s="629">
        <v>19</v>
      </c>
      <c r="B215" s="672">
        <f t="shared" si="12"/>
        <v>230</v>
      </c>
      <c r="C215" s="668">
        <f t="shared" si="18"/>
        <v>0</v>
      </c>
      <c r="D215" s="669">
        <f t="shared" si="19"/>
        <v>0</v>
      </c>
      <c r="E215" s="670">
        <f t="shared" si="15"/>
        <v>0</v>
      </c>
      <c r="F215" s="671">
        <f t="shared" si="20"/>
        <v>0</v>
      </c>
      <c r="G215" s="668">
        <f t="shared" si="21"/>
        <v>0</v>
      </c>
    </row>
    <row r="216" spans="1:7" ht="12">
      <c r="A216" s="636">
        <v>19</v>
      </c>
      <c r="B216" s="672">
        <f t="shared" si="12"/>
        <v>231</v>
      </c>
      <c r="C216" s="668">
        <f t="shared" si="18"/>
        <v>0</v>
      </c>
      <c r="D216" s="669">
        <f t="shared" si="19"/>
        <v>0</v>
      </c>
      <c r="E216" s="670">
        <f t="shared" si="15"/>
        <v>0</v>
      </c>
      <c r="F216" s="671">
        <f t="shared" si="20"/>
        <v>0</v>
      </c>
      <c r="G216" s="668">
        <f t="shared" si="21"/>
        <v>0</v>
      </c>
    </row>
    <row r="217" spans="1:7" ht="12">
      <c r="A217" s="629">
        <v>20</v>
      </c>
      <c r="B217" s="672">
        <f t="shared" si="12"/>
        <v>232</v>
      </c>
      <c r="C217" s="668">
        <f t="shared" si="18"/>
        <v>0</v>
      </c>
      <c r="D217" s="669">
        <f t="shared" si="19"/>
        <v>0</v>
      </c>
      <c r="E217" s="670">
        <f t="shared" si="15"/>
        <v>0</v>
      </c>
      <c r="F217" s="671">
        <f t="shared" si="20"/>
        <v>0</v>
      </c>
      <c r="G217" s="668">
        <f t="shared" si="21"/>
        <v>0</v>
      </c>
    </row>
    <row r="218" spans="1:7" ht="12">
      <c r="A218" s="629">
        <v>20</v>
      </c>
      <c r="B218" s="672">
        <f t="shared" si="12"/>
        <v>233</v>
      </c>
      <c r="C218" s="668">
        <f t="shared" si="18"/>
        <v>0</v>
      </c>
      <c r="D218" s="669">
        <f t="shared" si="19"/>
        <v>0</v>
      </c>
      <c r="E218" s="670">
        <f t="shared" si="15"/>
        <v>0</v>
      </c>
      <c r="F218" s="671">
        <f t="shared" si="20"/>
        <v>0</v>
      </c>
      <c r="G218" s="668">
        <f t="shared" si="21"/>
        <v>0</v>
      </c>
    </row>
    <row r="219" spans="1:7" ht="12">
      <c r="A219" s="629">
        <v>20</v>
      </c>
      <c r="B219" s="672">
        <f t="shared" si="12"/>
        <v>234</v>
      </c>
      <c r="C219" s="668">
        <f t="shared" si="18"/>
        <v>0</v>
      </c>
      <c r="D219" s="669">
        <f t="shared" si="19"/>
        <v>0</v>
      </c>
      <c r="E219" s="670">
        <f t="shared" si="15"/>
        <v>0</v>
      </c>
      <c r="F219" s="671">
        <f t="shared" si="20"/>
        <v>0</v>
      </c>
      <c r="G219" s="668">
        <f t="shared" si="21"/>
        <v>0</v>
      </c>
    </row>
    <row r="220" spans="1:7" ht="12">
      <c r="A220" s="629">
        <v>20</v>
      </c>
      <c r="B220" s="672">
        <f t="shared" si="12"/>
        <v>235</v>
      </c>
      <c r="C220" s="668">
        <f t="shared" si="18"/>
        <v>0</v>
      </c>
      <c r="D220" s="669">
        <f t="shared" si="19"/>
        <v>0</v>
      </c>
      <c r="E220" s="670">
        <f t="shared" si="15"/>
        <v>0</v>
      </c>
      <c r="F220" s="671">
        <f t="shared" si="20"/>
        <v>0</v>
      </c>
      <c r="G220" s="668">
        <f t="shared" si="21"/>
        <v>0</v>
      </c>
    </row>
    <row r="221" spans="1:7" ht="12">
      <c r="A221" s="629">
        <v>20</v>
      </c>
      <c r="B221" s="672">
        <f t="shared" si="12"/>
        <v>236</v>
      </c>
      <c r="C221" s="668">
        <f t="shared" si="18"/>
        <v>0</v>
      </c>
      <c r="D221" s="669">
        <f t="shared" si="19"/>
        <v>0</v>
      </c>
      <c r="E221" s="670">
        <f t="shared" si="15"/>
        <v>0</v>
      </c>
      <c r="F221" s="671">
        <f t="shared" si="20"/>
        <v>0</v>
      </c>
      <c r="G221" s="668">
        <f t="shared" si="21"/>
        <v>0</v>
      </c>
    </row>
    <row r="222" spans="1:7" ht="12">
      <c r="A222" s="629">
        <v>20</v>
      </c>
      <c r="B222" s="672">
        <f t="shared" si="12"/>
        <v>237</v>
      </c>
      <c r="C222" s="668">
        <f t="shared" si="18"/>
        <v>0</v>
      </c>
      <c r="D222" s="669">
        <f t="shared" si="19"/>
        <v>0</v>
      </c>
      <c r="E222" s="670">
        <f t="shared" si="15"/>
        <v>0</v>
      </c>
      <c r="F222" s="671">
        <f t="shared" si="20"/>
        <v>0</v>
      </c>
      <c r="G222" s="668">
        <f t="shared" si="21"/>
        <v>0</v>
      </c>
    </row>
    <row r="223" spans="1:7" ht="12">
      <c r="A223" s="629">
        <v>20</v>
      </c>
      <c r="B223" s="672">
        <f t="shared" si="12"/>
        <v>238</v>
      </c>
      <c r="C223" s="668">
        <f t="shared" si="18"/>
        <v>0</v>
      </c>
      <c r="D223" s="669">
        <f t="shared" si="19"/>
        <v>0</v>
      </c>
      <c r="E223" s="670">
        <f t="shared" si="15"/>
        <v>0</v>
      </c>
      <c r="F223" s="671">
        <f t="shared" si="20"/>
        <v>0</v>
      </c>
      <c r="G223" s="668">
        <f t="shared" si="21"/>
        <v>0</v>
      </c>
    </row>
    <row r="224" spans="1:7" ht="12">
      <c r="A224" s="629">
        <v>20</v>
      </c>
      <c r="B224" s="672">
        <f t="shared" si="12"/>
        <v>239</v>
      </c>
      <c r="C224" s="668">
        <f t="shared" si="18"/>
        <v>0</v>
      </c>
      <c r="D224" s="669">
        <f t="shared" si="19"/>
        <v>0</v>
      </c>
      <c r="E224" s="670">
        <f t="shared" si="15"/>
        <v>0</v>
      </c>
      <c r="F224" s="671">
        <f t="shared" si="20"/>
        <v>0</v>
      </c>
      <c r="G224" s="668">
        <f t="shared" si="21"/>
        <v>0</v>
      </c>
    </row>
    <row r="225" spans="1:7" ht="12">
      <c r="A225" s="629">
        <v>20</v>
      </c>
      <c r="B225" s="672">
        <f t="shared" si="12"/>
        <v>240</v>
      </c>
      <c r="C225" s="668">
        <f t="shared" si="18"/>
        <v>0</v>
      </c>
      <c r="D225" s="669">
        <f t="shared" si="19"/>
        <v>0</v>
      </c>
      <c r="E225" s="670">
        <f t="shared" si="15"/>
        <v>0</v>
      </c>
      <c r="F225" s="1018">
        <f t="shared" si="20"/>
        <v>0</v>
      </c>
      <c r="G225" s="1018">
        <f t="shared" si="21"/>
        <v>0</v>
      </c>
    </row>
    <row r="226" spans="1:7" ht="17.25" customHeight="1" thickBot="1">
      <c r="A226" s="1185" t="s">
        <v>128</v>
      </c>
      <c r="B226" s="1186"/>
      <c r="C226" s="1187"/>
      <c r="D226" s="675">
        <f>SUM(D19:D225)</f>
        <v>0</v>
      </c>
      <c r="E226" s="676"/>
      <c r="F226" s="677"/>
      <c r="G226" s="677"/>
    </row>
    <row r="227" spans="1:7" ht="12">
      <c r="A227" s="678" t="s">
        <v>300</v>
      </c>
      <c r="C227" s="679">
        <f>DATOS!C13</f>
        <v>0</v>
      </c>
      <c r="E227" s="64"/>
      <c r="F227" s="64"/>
      <c r="G227" s="64"/>
    </row>
  </sheetData>
  <sheetProtection password="ECC8" sheet="1" objects="1" scenarios="1" selectLockedCells="1" selectUnlockedCells="1"/>
  <mergeCells count="22">
    <mergeCell ref="A14:B14"/>
    <mergeCell ref="D17:D18"/>
    <mergeCell ref="D8:G8"/>
    <mergeCell ref="A5:C5"/>
    <mergeCell ref="A226:C226"/>
    <mergeCell ref="A2:G2"/>
    <mergeCell ref="A3:G3"/>
    <mergeCell ref="G17:G18"/>
    <mergeCell ref="A17:B17"/>
    <mergeCell ref="A10:G10"/>
    <mergeCell ref="C17:C18"/>
    <mergeCell ref="F17:F18"/>
    <mergeCell ref="A6:C6"/>
    <mergeCell ref="A11:G11"/>
    <mergeCell ref="E17:E18"/>
    <mergeCell ref="D5:G5"/>
    <mergeCell ref="D6:G6"/>
    <mergeCell ref="A7:C7"/>
    <mergeCell ref="A8:C8"/>
    <mergeCell ref="A15:B15"/>
    <mergeCell ref="A13:B13"/>
    <mergeCell ref="D7:G7"/>
  </mergeCells>
  <printOptions horizontalCentered="1" verticalCentered="1"/>
  <pageMargins left="0.3937007874015748" right="0.3937007874015748" top="0.2362204724409449" bottom="0.2362204724409449" header="0.1968503937007874" footer="0.31496062992125984"/>
  <pageSetup fitToHeight="3" fitToWidth="3" orientation="portrait" scale="66"/>
  <headerFooter alignWithMargins="0">
    <oddHeader>&amp;R&amp;"Arial Narrow,Negrita"Formatos Financieros</oddHeader>
    <oddFooter>&amp;R&amp;"Arial Narrow,Normal"&amp;9&amp;P de &amp;N</oddFooter>
  </headerFooter>
  <ignoredErrors>
    <ignoredError sqref="D5:G8" unlockedFormula="1"/>
    <ignoredError sqref="F20:F24" formula="1"/>
  </ignoredError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1"/>
  <sheetViews>
    <sheetView zoomScalePageLayoutView="0" workbookViewId="0" topLeftCell="A9">
      <selection activeCell="E18" sqref="E18"/>
    </sheetView>
  </sheetViews>
  <sheetFormatPr defaultColWidth="11.57421875" defaultRowHeight="12.75"/>
  <cols>
    <col min="1" max="1" width="16.00390625" style="623" customWidth="1"/>
    <col min="2" max="2" width="33.421875" style="623" customWidth="1"/>
    <col min="3" max="3" width="29.8515625" style="623" customWidth="1"/>
    <col min="4" max="4" width="19.140625" style="623" customWidth="1"/>
    <col min="5" max="5" width="21.140625" style="623" customWidth="1"/>
    <col min="6" max="16384" width="11.421875" style="623" customWidth="1"/>
  </cols>
  <sheetData>
    <row r="1" s="63" customFormat="1" ht="12">
      <c r="H1" s="64"/>
    </row>
    <row r="2" spans="1:8" s="63" customFormat="1" ht="16.5">
      <c r="A2" s="1021" t="s">
        <v>12</v>
      </c>
      <c r="B2" s="1021"/>
      <c r="C2" s="1021"/>
      <c r="D2" s="1021"/>
      <c r="E2" s="1021"/>
      <c r="F2" s="1021"/>
      <c r="G2" s="82"/>
      <c r="H2" s="82"/>
    </row>
    <row r="3" spans="1:8" s="63" customFormat="1" ht="16.5">
      <c r="A3" s="1021" t="s">
        <v>331</v>
      </c>
      <c r="B3" s="1021"/>
      <c r="C3" s="1021"/>
      <c r="D3" s="1021"/>
      <c r="E3" s="1021"/>
      <c r="F3" s="1021"/>
      <c r="G3" s="82"/>
      <c r="H3" s="82"/>
    </row>
    <row r="4" spans="1:8" s="139" customFormat="1" ht="24" customHeight="1">
      <c r="A4" s="137"/>
      <c r="B4" s="137"/>
      <c r="C4" s="137"/>
      <c r="D4" s="137"/>
      <c r="H4" s="140"/>
    </row>
    <row r="5" spans="1:8" s="63" customFormat="1" ht="13.5" customHeight="1">
      <c r="A5" s="1057" t="s">
        <v>337</v>
      </c>
      <c r="B5" s="1057"/>
      <c r="C5" s="1059">
        <f>DATOS!C5</f>
        <v>0</v>
      </c>
      <c r="D5" s="1059"/>
      <c r="E5" s="1059"/>
      <c r="H5" s="132"/>
    </row>
    <row r="6" spans="1:8" s="63" customFormat="1" ht="13.5" customHeight="1">
      <c r="A6" s="1057" t="s">
        <v>336</v>
      </c>
      <c r="B6" s="1057"/>
      <c r="C6" s="1059">
        <f>DATOS!C6</f>
        <v>0</v>
      </c>
      <c r="D6" s="1059"/>
      <c r="E6" s="1059"/>
      <c r="H6" s="132"/>
    </row>
    <row r="7" spans="1:8" s="63" customFormat="1" ht="13.5" customHeight="1">
      <c r="A7" s="1057" t="s">
        <v>335</v>
      </c>
      <c r="B7" s="1057"/>
      <c r="C7" s="1060">
        <f>DATOS!C7</f>
        <v>0</v>
      </c>
      <c r="D7" s="1060"/>
      <c r="E7" s="1060"/>
      <c r="H7" s="680"/>
    </row>
    <row r="8" spans="1:8" s="63" customFormat="1" ht="13.5" customHeight="1">
      <c r="A8" s="1057" t="s">
        <v>205</v>
      </c>
      <c r="B8" s="1057"/>
      <c r="C8" s="1059">
        <f>DATOS!C8</f>
        <v>0</v>
      </c>
      <c r="D8" s="1059"/>
      <c r="E8" s="1059"/>
      <c r="H8" s="132"/>
    </row>
    <row r="9" spans="1:8" s="63" customFormat="1" ht="24" customHeight="1">
      <c r="A9" s="84"/>
      <c r="B9" s="84"/>
      <c r="C9" s="84"/>
      <c r="D9" s="47"/>
      <c r="H9" s="64"/>
    </row>
    <row r="10" spans="1:8" s="139" customFormat="1" ht="16.5">
      <c r="A10" s="1157" t="s">
        <v>210</v>
      </c>
      <c r="B10" s="1157"/>
      <c r="C10" s="1157"/>
      <c r="D10" s="1157"/>
      <c r="E10" s="1157"/>
      <c r="F10" s="1157"/>
      <c r="G10" s="681"/>
      <c r="H10" s="681"/>
    </row>
    <row r="11" spans="1:8" s="139" customFormat="1" ht="39" customHeight="1">
      <c r="A11" s="1190" t="s">
        <v>305</v>
      </c>
      <c r="B11" s="1190"/>
      <c r="C11" s="1190"/>
      <c r="D11" s="1190"/>
      <c r="E11" s="1190"/>
      <c r="F11" s="1190"/>
      <c r="G11" s="682"/>
      <c r="H11" s="682"/>
    </row>
    <row r="12" spans="2:5" ht="24.75" customHeight="1" thickBot="1">
      <c r="B12" s="209"/>
      <c r="D12" s="209"/>
      <c r="E12" s="209"/>
    </row>
    <row r="13" spans="1:5" ht="12.75" thickTop="1">
      <c r="A13" s="683"/>
      <c r="B13" s="684"/>
      <c r="C13" s="685" t="s">
        <v>26</v>
      </c>
      <c r="D13" s="686"/>
      <c r="E13" s="687" t="s">
        <v>25</v>
      </c>
    </row>
    <row r="14" spans="1:5" ht="12">
      <c r="A14" s="688" t="s">
        <v>97</v>
      </c>
      <c r="B14" s="689"/>
      <c r="C14" s="690" t="s">
        <v>28</v>
      </c>
      <c r="D14" s="691" t="s">
        <v>135</v>
      </c>
      <c r="E14" s="692" t="s">
        <v>27</v>
      </c>
    </row>
    <row r="15" spans="1:5" ht="12.75" thickBot="1">
      <c r="A15" s="688"/>
      <c r="B15" s="693"/>
      <c r="C15" s="690" t="s">
        <v>134</v>
      </c>
      <c r="D15" s="691"/>
      <c r="E15" s="694" t="s">
        <v>29</v>
      </c>
    </row>
    <row r="16" spans="1:5" ht="22.5" customHeight="1" thickTop="1">
      <c r="A16" s="683"/>
      <c r="B16" s="695"/>
      <c r="C16" s="696"/>
      <c r="D16" s="696"/>
      <c r="E16" s="697"/>
    </row>
    <row r="17" spans="1:5" ht="25.5" customHeight="1">
      <c r="A17" s="698">
        <v>1</v>
      </c>
      <c r="B17" s="699" t="s">
        <v>33</v>
      </c>
      <c r="C17" s="700">
        <f>6B!E60</f>
        <v>0</v>
      </c>
      <c r="D17" s="690" t="s">
        <v>61</v>
      </c>
      <c r="E17" s="701" t="e">
        <f>C17/$C$25</f>
        <v>#DIV/0!</v>
      </c>
    </row>
    <row r="18" spans="1:5" ht="31.5" customHeight="1">
      <c r="A18" s="698">
        <v>2</v>
      </c>
      <c r="B18" s="992" t="s">
        <v>195</v>
      </c>
      <c r="C18" s="700" t="e">
        <f>6A!H129</f>
        <v>#DIV/0!</v>
      </c>
      <c r="D18" s="690" t="s">
        <v>77</v>
      </c>
      <c r="E18" s="701" t="e">
        <f aca="true" t="shared" si="0" ref="E18:E25">C18/$C$25</f>
        <v>#DIV/0!</v>
      </c>
    </row>
    <row r="19" spans="1:5" ht="21.75" customHeight="1">
      <c r="A19" s="698">
        <v>3</v>
      </c>
      <c r="B19" s="992" t="s">
        <v>260</v>
      </c>
      <c r="C19" s="700">
        <f>6C!E68</f>
        <v>0</v>
      </c>
      <c r="D19" s="690" t="s">
        <v>78</v>
      </c>
      <c r="E19" s="701" t="e">
        <f t="shared" si="0"/>
        <v>#DIV/0!</v>
      </c>
    </row>
    <row r="20" spans="1:5" ht="28.5" customHeight="1">
      <c r="A20" s="698">
        <v>4</v>
      </c>
      <c r="B20" s="992" t="s">
        <v>451</v>
      </c>
      <c r="C20" s="700">
        <f>6D!F75</f>
        <v>0</v>
      </c>
      <c r="D20" s="702" t="s">
        <v>79</v>
      </c>
      <c r="E20" s="701" t="e">
        <f t="shared" si="0"/>
        <v>#DIV/0!</v>
      </c>
    </row>
    <row r="21" spans="1:5" ht="21.75">
      <c r="A21" s="698">
        <v>5</v>
      </c>
      <c r="B21" s="699" t="s">
        <v>22</v>
      </c>
      <c r="C21" s="700">
        <f>6F!F71</f>
        <v>0</v>
      </c>
      <c r="D21" s="690" t="s">
        <v>80</v>
      </c>
      <c r="E21" s="701" t="e">
        <f t="shared" si="0"/>
        <v>#DIV/0!</v>
      </c>
    </row>
    <row r="22" spans="1:5" ht="39" customHeight="1">
      <c r="A22" s="698">
        <v>6</v>
      </c>
      <c r="B22" s="699" t="s">
        <v>23</v>
      </c>
      <c r="C22" s="700">
        <f>6G!F71</f>
        <v>0</v>
      </c>
      <c r="D22" s="690" t="s">
        <v>81</v>
      </c>
      <c r="E22" s="701" t="e">
        <f t="shared" si="0"/>
        <v>#DIV/0!</v>
      </c>
    </row>
    <row r="23" spans="1:5" ht="29.25" customHeight="1">
      <c r="A23" s="698">
        <v>7</v>
      </c>
      <c r="B23" s="992" t="s">
        <v>226</v>
      </c>
      <c r="C23" s="703">
        <f>IF(3!D15&lt;=0,0,60000)</f>
        <v>0</v>
      </c>
      <c r="D23" s="690" t="s">
        <v>82</v>
      </c>
      <c r="E23" s="701" t="e">
        <f t="shared" si="0"/>
        <v>#DIV/0!</v>
      </c>
    </row>
    <row r="24" spans="1:5" ht="27" customHeight="1" thickBot="1">
      <c r="A24" s="704">
        <v>8</v>
      </c>
      <c r="B24" s="993" t="s">
        <v>35</v>
      </c>
      <c r="C24" s="705">
        <f>6E!F75</f>
        <v>0</v>
      </c>
      <c r="D24" s="706" t="s">
        <v>83</v>
      </c>
      <c r="E24" s="707" t="e">
        <f t="shared" si="0"/>
        <v>#DIV/0!</v>
      </c>
    </row>
    <row r="25" spans="1:5" ht="13.5" thickBot="1" thickTop="1">
      <c r="A25" s="987">
        <v>9</v>
      </c>
      <c r="B25" s="988" t="s">
        <v>138</v>
      </c>
      <c r="C25" s="989" t="e">
        <f>SUM(C17:C24)</f>
        <v>#DIV/0!</v>
      </c>
      <c r="D25" s="990" t="s">
        <v>256</v>
      </c>
      <c r="E25" s="991" t="e">
        <f t="shared" si="0"/>
        <v>#DIV/0!</v>
      </c>
    </row>
    <row r="26" spans="1:5" ht="12">
      <c r="A26" s="698"/>
      <c r="B26" s="708"/>
      <c r="C26" s="690"/>
      <c r="D26" s="690"/>
      <c r="E26" s="709"/>
    </row>
    <row r="27" spans="1:5" ht="12">
      <c r="A27" s="698">
        <v>10</v>
      </c>
      <c r="B27" s="708" t="s">
        <v>137</v>
      </c>
      <c r="C27" s="703" t="e">
        <f>6H!C20</f>
        <v>#DIV/0!</v>
      </c>
      <c r="D27" s="691" t="s">
        <v>257</v>
      </c>
      <c r="E27" s="701" t="e">
        <f>C27/C25</f>
        <v>#DIV/0!</v>
      </c>
    </row>
    <row r="28" spans="1:5" ht="12">
      <c r="A28" s="698"/>
      <c r="B28" s="708"/>
      <c r="C28" s="703"/>
      <c r="D28" s="691"/>
      <c r="E28" s="709"/>
    </row>
    <row r="29" spans="1:5" ht="21.75">
      <c r="A29" s="698">
        <v>11</v>
      </c>
      <c r="B29" s="708" t="s">
        <v>139</v>
      </c>
      <c r="C29" s="703" t="e">
        <f>6H!C22</f>
        <v>#DIV/0!</v>
      </c>
      <c r="D29" s="691" t="s">
        <v>258</v>
      </c>
      <c r="E29" s="710"/>
    </row>
    <row r="30" spans="1:5" ht="12">
      <c r="A30" s="698"/>
      <c r="B30" s="711"/>
      <c r="C30" s="703"/>
      <c r="D30" s="691"/>
      <c r="E30" s="709"/>
    </row>
    <row r="31" spans="1:5" ht="12">
      <c r="A31" s="698">
        <v>12</v>
      </c>
      <c r="B31" s="712" t="s">
        <v>136</v>
      </c>
      <c r="C31" s="703" t="e">
        <f>6H!C24</f>
        <v>#DIV/0!</v>
      </c>
      <c r="D31" s="691" t="s">
        <v>259</v>
      </c>
      <c r="E31" s="701" t="e">
        <f>C31/C29</f>
        <v>#DIV/0!</v>
      </c>
    </row>
    <row r="32" spans="1:5" ht="12.75" thickBot="1">
      <c r="A32" s="713"/>
      <c r="B32" s="714"/>
      <c r="C32" s="715"/>
      <c r="D32" s="706"/>
      <c r="E32" s="716"/>
    </row>
    <row r="33" spans="1:5" ht="16.5" thickBot="1" thickTop="1">
      <c r="A33" s="717"/>
      <c r="B33" s="718" t="s">
        <v>410</v>
      </c>
      <c r="C33" s="719" t="e">
        <f>6H!C26</f>
        <v>#DIV/0!</v>
      </c>
      <c r="D33" s="720"/>
      <c r="E33" s="721"/>
    </row>
    <row r="34" spans="1:5" ht="12.75" thickTop="1">
      <c r="A34" s="926" t="s">
        <v>140</v>
      </c>
      <c r="B34" s="728" t="s">
        <v>18</v>
      </c>
      <c r="C34" s="722"/>
      <c r="D34" s="722"/>
      <c r="E34" s="722"/>
    </row>
    <row r="35" spans="1:5" ht="12">
      <c r="A35" s="723"/>
      <c r="B35" s="139"/>
      <c r="C35" s="722"/>
      <c r="D35" s="722"/>
      <c r="E35" s="722"/>
    </row>
    <row r="36" spans="1:5" ht="17.25" customHeight="1">
      <c r="A36" s="724" t="s">
        <v>296</v>
      </c>
      <c r="B36" s="725"/>
      <c r="C36" s="726">
        <f>DATOS!C13</f>
        <v>0</v>
      </c>
      <c r="D36" s="727"/>
      <c r="E36" s="727"/>
    </row>
    <row r="37" spans="2:3" ht="12">
      <c r="B37" s="728"/>
      <c r="C37" s="729"/>
    </row>
    <row r="38" spans="1:2" ht="12">
      <c r="A38" s="730"/>
      <c r="B38" s="728"/>
    </row>
    <row r="39" ht="12">
      <c r="B39" s="728"/>
    </row>
    <row r="40" ht="12">
      <c r="B40" s="728"/>
    </row>
    <row r="41" spans="2:5" ht="12">
      <c r="B41" s="728"/>
      <c r="C41" s="731"/>
      <c r="D41" s="731"/>
      <c r="E41" s="732"/>
    </row>
    <row r="43" ht="12">
      <c r="B43" s="728"/>
    </row>
    <row r="44" ht="12">
      <c r="B44" s="728"/>
    </row>
    <row r="45" ht="12">
      <c r="B45" s="728"/>
    </row>
    <row r="46" ht="12">
      <c r="B46" s="728"/>
    </row>
    <row r="47" ht="12">
      <c r="B47" s="728"/>
    </row>
    <row r="48" ht="12">
      <c r="B48" s="728"/>
    </row>
    <row r="49" ht="12">
      <c r="B49" s="728"/>
    </row>
    <row r="50" ht="12">
      <c r="B50" s="728"/>
    </row>
    <row r="51" ht="12">
      <c r="B51" s="728"/>
    </row>
    <row r="53" ht="12">
      <c r="B53" s="728"/>
    </row>
    <row r="54" ht="12">
      <c r="B54" s="728"/>
    </row>
    <row r="55" ht="12">
      <c r="B55" s="728"/>
    </row>
    <row r="56" ht="12">
      <c r="B56" s="728"/>
    </row>
    <row r="57" ht="12">
      <c r="B57" s="728"/>
    </row>
    <row r="58" ht="12">
      <c r="B58" s="728"/>
    </row>
    <row r="59" ht="12">
      <c r="B59" s="728"/>
    </row>
    <row r="60" ht="12">
      <c r="B60" s="728"/>
    </row>
    <row r="61" ht="12">
      <c r="B61" s="728"/>
    </row>
    <row r="63" ht="12">
      <c r="B63" s="728"/>
    </row>
    <row r="64" ht="12">
      <c r="B64" s="728"/>
    </row>
    <row r="65" ht="12">
      <c r="B65" s="728"/>
    </row>
    <row r="66" ht="12">
      <c r="B66" s="728"/>
    </row>
    <row r="67" ht="12">
      <c r="B67" s="728"/>
    </row>
    <row r="68" ht="12">
      <c r="B68" s="728"/>
    </row>
    <row r="69" ht="12">
      <c r="B69" s="728"/>
    </row>
    <row r="70" ht="12">
      <c r="B70" s="728"/>
    </row>
    <row r="71" ht="12">
      <c r="B71" s="728"/>
    </row>
    <row r="73" ht="12">
      <c r="B73" s="728"/>
    </row>
    <row r="74" ht="12">
      <c r="B74" s="728"/>
    </row>
    <row r="75" ht="12">
      <c r="B75" s="728"/>
    </row>
    <row r="76" ht="12">
      <c r="B76" s="728"/>
    </row>
    <row r="77" ht="12">
      <c r="B77" s="728"/>
    </row>
    <row r="78" ht="12">
      <c r="B78" s="728"/>
    </row>
    <row r="79" ht="12">
      <c r="B79" s="728"/>
    </row>
    <row r="80" ht="12">
      <c r="B80" s="728"/>
    </row>
    <row r="81" ht="12">
      <c r="B81" s="728"/>
    </row>
    <row r="83" ht="12">
      <c r="B83" s="728"/>
    </row>
    <row r="84" ht="12">
      <c r="B84" s="728"/>
    </row>
    <row r="85" ht="12">
      <c r="B85" s="728"/>
    </row>
    <row r="86" ht="12">
      <c r="B86" s="728"/>
    </row>
    <row r="87" ht="12">
      <c r="B87" s="728"/>
    </row>
    <row r="88" ht="12">
      <c r="B88" s="728"/>
    </row>
    <row r="89" ht="12">
      <c r="B89" s="728"/>
    </row>
    <row r="90" ht="12">
      <c r="B90" s="728"/>
    </row>
    <row r="91" ht="12">
      <c r="B91" s="728"/>
    </row>
    <row r="93" ht="12">
      <c r="B93" s="728"/>
    </row>
    <row r="94" ht="12">
      <c r="B94" s="728"/>
    </row>
    <row r="95" ht="12">
      <c r="B95" s="728"/>
    </row>
    <row r="96" ht="12">
      <c r="B96" s="728"/>
    </row>
    <row r="97" ht="12">
      <c r="B97" s="728"/>
    </row>
    <row r="98" ht="12">
      <c r="B98" s="728"/>
    </row>
    <row r="99" ht="12">
      <c r="B99" s="728"/>
    </row>
    <row r="100" ht="12">
      <c r="B100" s="728"/>
    </row>
    <row r="101" ht="12">
      <c r="B101" s="728"/>
    </row>
    <row r="103" ht="12">
      <c r="B103" s="728"/>
    </row>
    <row r="104" ht="12">
      <c r="B104" s="728"/>
    </row>
    <row r="105" ht="12">
      <c r="B105" s="728"/>
    </row>
    <row r="106" ht="12">
      <c r="B106" s="728"/>
    </row>
    <row r="107" ht="12">
      <c r="B107" s="728"/>
    </row>
    <row r="108" ht="12">
      <c r="B108" s="728"/>
    </row>
    <row r="109" ht="12">
      <c r="B109" s="728"/>
    </row>
    <row r="110" ht="12">
      <c r="B110" s="728"/>
    </row>
    <row r="111" ht="12">
      <c r="B111" s="728"/>
    </row>
    <row r="113" ht="12">
      <c r="B113" s="728"/>
    </row>
    <row r="114" ht="12">
      <c r="B114" s="728"/>
    </row>
    <row r="115" ht="12">
      <c r="B115" s="728"/>
    </row>
    <row r="116" ht="12">
      <c r="B116" s="728"/>
    </row>
    <row r="117" ht="12">
      <c r="B117" s="728"/>
    </row>
    <row r="118" ht="12">
      <c r="B118" s="728"/>
    </row>
    <row r="119" ht="12">
      <c r="B119" s="728"/>
    </row>
    <row r="120" ht="12">
      <c r="B120" s="728"/>
    </row>
    <row r="121" ht="12">
      <c r="B121" s="728"/>
    </row>
    <row r="123" ht="12">
      <c r="B123" s="728"/>
    </row>
    <row r="124" ht="12">
      <c r="B124" s="728"/>
    </row>
    <row r="125" ht="12">
      <c r="B125" s="728"/>
    </row>
    <row r="126" ht="12">
      <c r="B126" s="728"/>
    </row>
    <row r="127" ht="12">
      <c r="B127" s="728"/>
    </row>
    <row r="128" ht="12">
      <c r="B128" s="728"/>
    </row>
    <row r="129" ht="12">
      <c r="B129" s="728"/>
    </row>
    <row r="130" ht="12">
      <c r="B130" s="728"/>
    </row>
    <row r="131" ht="12">
      <c r="B131" s="728"/>
    </row>
    <row r="133" ht="12">
      <c r="B133" s="728"/>
    </row>
    <row r="134" ht="12">
      <c r="B134" s="728"/>
    </row>
    <row r="135" ht="12">
      <c r="B135" s="728"/>
    </row>
    <row r="136" ht="12">
      <c r="B136" s="728"/>
    </row>
    <row r="137" ht="12">
      <c r="B137" s="728"/>
    </row>
    <row r="138" ht="12">
      <c r="B138" s="728"/>
    </row>
    <row r="139" ht="12">
      <c r="B139" s="728"/>
    </row>
    <row r="140" ht="12">
      <c r="B140" s="728"/>
    </row>
    <row r="141" ht="12">
      <c r="B141" s="728"/>
    </row>
    <row r="143" ht="12">
      <c r="B143" s="728"/>
    </row>
    <row r="144" ht="12">
      <c r="B144" s="728"/>
    </row>
    <row r="145" ht="12">
      <c r="B145" s="728"/>
    </row>
    <row r="146" ht="12">
      <c r="B146" s="728"/>
    </row>
    <row r="147" ht="12">
      <c r="B147" s="728"/>
    </row>
    <row r="148" ht="12">
      <c r="B148" s="728"/>
    </row>
    <row r="149" ht="12">
      <c r="B149" s="728"/>
    </row>
    <row r="150" ht="12">
      <c r="B150" s="728"/>
    </row>
    <row r="151" ht="12">
      <c r="B151" s="728"/>
    </row>
    <row r="153" ht="12">
      <c r="B153" s="728"/>
    </row>
    <row r="154" ht="12">
      <c r="B154" s="728"/>
    </row>
    <row r="155" ht="12">
      <c r="B155" s="728"/>
    </row>
    <row r="156" ht="12">
      <c r="B156" s="728"/>
    </row>
    <row r="157" ht="12">
      <c r="B157" s="728"/>
    </row>
    <row r="158" ht="12">
      <c r="B158" s="728"/>
    </row>
    <row r="159" ht="12">
      <c r="B159" s="728"/>
    </row>
    <row r="160" ht="12">
      <c r="B160" s="728"/>
    </row>
    <row r="161" ht="12">
      <c r="B161" s="728"/>
    </row>
    <row r="163" ht="12">
      <c r="B163" s="728"/>
    </row>
    <row r="164" ht="12">
      <c r="B164" s="728"/>
    </row>
    <row r="165" ht="12">
      <c r="B165" s="728"/>
    </row>
    <row r="166" ht="12">
      <c r="B166" s="728"/>
    </row>
    <row r="167" ht="12">
      <c r="B167" s="728"/>
    </row>
    <row r="168" ht="12">
      <c r="B168" s="728"/>
    </row>
    <row r="169" ht="12">
      <c r="B169" s="728"/>
    </row>
    <row r="170" ht="12">
      <c r="B170" s="728"/>
    </row>
    <row r="171" ht="12">
      <c r="B171" s="728"/>
    </row>
  </sheetData>
  <sheetProtection password="EF0A" sheet="1" selectLockedCells="1" selectUnlockedCells="1"/>
  <mergeCells count="12">
    <mergeCell ref="A10:F10"/>
    <mergeCell ref="A11:F11"/>
    <mergeCell ref="A6:B6"/>
    <mergeCell ref="C6:E6"/>
    <mergeCell ref="A7:B7"/>
    <mergeCell ref="C7:E7"/>
    <mergeCell ref="A8:B8"/>
    <mergeCell ref="C8:E8"/>
    <mergeCell ref="A2:F2"/>
    <mergeCell ref="A3:F3"/>
    <mergeCell ref="A5:B5"/>
    <mergeCell ref="C5:E5"/>
  </mergeCells>
  <printOptions horizontalCentered="1" vertic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scale="70"/>
  <headerFooter alignWithMargins="0">
    <oddHeader>&amp;R&amp;"Arial Narrow,Bold"&amp;11Formatos Financieros</oddHeader>
    <oddFooter>&amp;R&amp;P  de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2"/>
  <sheetViews>
    <sheetView zoomScale="80" zoomScaleNormal="80" zoomScalePageLayoutView="0" workbookViewId="0" topLeftCell="A1">
      <selection activeCell="M39" sqref="M39"/>
    </sheetView>
  </sheetViews>
  <sheetFormatPr defaultColWidth="11.57421875" defaultRowHeight="12.75"/>
  <cols>
    <col min="1" max="1" width="50.140625" style="155" customWidth="1"/>
    <col min="2" max="2" width="30.421875" style="155" customWidth="1"/>
    <col min="3" max="3" width="12.00390625" style="155" customWidth="1"/>
    <col min="4" max="4" width="17.421875" style="155" customWidth="1"/>
    <col min="5" max="5" width="16.8515625" style="155" customWidth="1"/>
    <col min="6" max="6" width="20.7109375" style="155" customWidth="1"/>
    <col min="7" max="7" width="19.8515625" style="155" customWidth="1"/>
    <col min="8" max="8" width="17.421875" style="155" customWidth="1"/>
    <col min="9" max="16384" width="11.421875" style="155" customWidth="1"/>
  </cols>
  <sheetData>
    <row r="1" s="63" customFormat="1" ht="12">
      <c r="H1" s="64"/>
    </row>
    <row r="2" spans="1:8" s="63" customFormat="1" ht="15">
      <c r="A2" s="1021" t="s">
        <v>12</v>
      </c>
      <c r="B2" s="1021"/>
      <c r="C2" s="1021"/>
      <c r="D2" s="1021"/>
      <c r="E2" s="1021"/>
      <c r="F2" s="1021"/>
      <c r="G2" s="1021"/>
      <c r="H2" s="1021"/>
    </row>
    <row r="3" spans="1:8" s="63" customFormat="1" ht="15">
      <c r="A3" s="1021" t="s">
        <v>331</v>
      </c>
      <c r="B3" s="1021"/>
      <c r="C3" s="1021"/>
      <c r="D3" s="1021"/>
      <c r="E3" s="1021"/>
      <c r="F3" s="1021"/>
      <c r="G3" s="1021"/>
      <c r="H3" s="1021"/>
    </row>
    <row r="4" spans="1:8" s="139" customFormat="1" ht="24" customHeight="1">
      <c r="A4" s="137"/>
      <c r="B4" s="137"/>
      <c r="C4" s="137"/>
      <c r="D4" s="137"/>
      <c r="H4" s="140"/>
    </row>
    <row r="5" spans="1:8" s="63" customFormat="1" ht="13.5" customHeight="1">
      <c r="A5" s="1057" t="s">
        <v>337</v>
      </c>
      <c r="B5" s="1057"/>
      <c r="C5" s="1057"/>
      <c r="D5" s="1059">
        <f>DATOS!C5</f>
        <v>0</v>
      </c>
      <c r="E5" s="1059"/>
      <c r="H5" s="64"/>
    </row>
    <row r="6" spans="1:8" s="63" customFormat="1" ht="13.5" customHeight="1">
      <c r="A6" s="1057" t="s">
        <v>336</v>
      </c>
      <c r="B6" s="1057"/>
      <c r="C6" s="1057"/>
      <c r="D6" s="1059">
        <f>DATOS!C6</f>
        <v>0</v>
      </c>
      <c r="E6" s="1059"/>
      <c r="H6" s="64"/>
    </row>
    <row r="7" spans="1:8" s="63" customFormat="1" ht="13.5" customHeight="1">
      <c r="A7" s="1057" t="s">
        <v>335</v>
      </c>
      <c r="B7" s="1057"/>
      <c r="C7" s="1057"/>
      <c r="D7" s="1060">
        <f>DATOS!C7</f>
        <v>0</v>
      </c>
      <c r="E7" s="1060"/>
      <c r="H7" s="64"/>
    </row>
    <row r="8" spans="1:8" s="63" customFormat="1" ht="13.5" customHeight="1">
      <c r="A8" s="1057" t="s">
        <v>205</v>
      </c>
      <c r="B8" s="1057"/>
      <c r="C8" s="1057"/>
      <c r="D8" s="1059">
        <f>DATOS!C8</f>
        <v>0</v>
      </c>
      <c r="E8" s="1059"/>
      <c r="H8" s="64"/>
    </row>
    <row r="9" spans="1:8" s="63" customFormat="1" ht="24" customHeight="1">
      <c r="A9" s="84"/>
      <c r="B9" s="84"/>
      <c r="C9" s="84"/>
      <c r="D9" s="47"/>
      <c r="H9" s="64"/>
    </row>
    <row r="10" spans="1:8" s="139" customFormat="1" ht="16.5">
      <c r="A10" s="1157" t="s">
        <v>216</v>
      </c>
      <c r="B10" s="1157"/>
      <c r="C10" s="1157"/>
      <c r="D10" s="1157"/>
      <c r="E10" s="1157"/>
      <c r="F10" s="1157"/>
      <c r="G10" s="1157"/>
      <c r="H10" s="1157"/>
    </row>
    <row r="11" spans="1:8" s="139" customFormat="1" ht="18" customHeight="1">
      <c r="A11" s="1190" t="s">
        <v>93</v>
      </c>
      <c r="B11" s="1190"/>
      <c r="C11" s="1190"/>
      <c r="D11" s="1190"/>
      <c r="E11" s="1190"/>
      <c r="F11" s="1190"/>
      <c r="G11" s="1190"/>
      <c r="H11" s="1190"/>
    </row>
    <row r="12" spans="1:4" s="139" customFormat="1" ht="24" customHeight="1">
      <c r="A12" s="539"/>
      <c r="B12" s="539"/>
      <c r="C12" s="539"/>
      <c r="D12" s="539"/>
    </row>
    <row r="13" ht="15">
      <c r="A13" s="733"/>
    </row>
    <row r="14" spans="1:8" s="735" customFormat="1" ht="58.5" customHeight="1">
      <c r="A14" s="655" t="s">
        <v>242</v>
      </c>
      <c r="B14" s="655" t="s">
        <v>243</v>
      </c>
      <c r="C14" s="655" t="s">
        <v>244</v>
      </c>
      <c r="D14" s="655" t="s">
        <v>245</v>
      </c>
      <c r="E14" s="655" t="s">
        <v>246</v>
      </c>
      <c r="F14" s="655" t="s">
        <v>382</v>
      </c>
      <c r="G14" s="1191" t="s">
        <v>55</v>
      </c>
      <c r="H14" s="1191" t="s">
        <v>390</v>
      </c>
    </row>
    <row r="15" spans="1:8" s="63" customFormat="1" ht="12">
      <c r="A15" s="736" t="s">
        <v>247</v>
      </c>
      <c r="B15" s="736" t="s">
        <v>248</v>
      </c>
      <c r="C15" s="736" t="s">
        <v>249</v>
      </c>
      <c r="D15" s="736" t="s">
        <v>250</v>
      </c>
      <c r="E15" s="736" t="s">
        <v>251</v>
      </c>
      <c r="F15" s="736" t="s">
        <v>252</v>
      </c>
      <c r="G15" s="1192"/>
      <c r="H15" s="1192"/>
    </row>
    <row r="16" spans="1:8" s="885" customFormat="1" ht="12">
      <c r="A16" s="99"/>
      <c r="B16" s="97"/>
      <c r="C16" s="97"/>
      <c r="D16" s="97"/>
      <c r="E16" s="97"/>
      <c r="F16" s="98"/>
      <c r="G16" s="100"/>
      <c r="H16" s="100">
        <f aca="true" t="shared" si="0" ref="H16:H79">F16*G16</f>
        <v>0</v>
      </c>
    </row>
    <row r="17" spans="1:8" s="885" customFormat="1" ht="12">
      <c r="A17" s="99"/>
      <c r="B17" s="99"/>
      <c r="C17" s="99"/>
      <c r="D17" s="99"/>
      <c r="E17" s="99"/>
      <c r="F17" s="100"/>
      <c r="G17" s="100"/>
      <c r="H17" s="100">
        <f t="shared" si="0"/>
        <v>0</v>
      </c>
    </row>
    <row r="18" spans="1:8" s="885" customFormat="1" ht="12">
      <c r="A18" s="99"/>
      <c r="B18" s="101"/>
      <c r="C18" s="99"/>
      <c r="D18" s="100"/>
      <c r="E18" s="99"/>
      <c r="F18" s="100"/>
      <c r="G18" s="100"/>
      <c r="H18" s="100">
        <f t="shared" si="0"/>
        <v>0</v>
      </c>
    </row>
    <row r="19" spans="1:8" s="885" customFormat="1" ht="12">
      <c r="A19" s="99"/>
      <c r="B19" s="99"/>
      <c r="C19" s="99"/>
      <c r="D19" s="99"/>
      <c r="E19" s="99"/>
      <c r="F19" s="100"/>
      <c r="G19" s="100"/>
      <c r="H19" s="100">
        <f t="shared" si="0"/>
        <v>0</v>
      </c>
    </row>
    <row r="20" spans="1:8" s="885" customFormat="1" ht="12">
      <c r="A20" s="99"/>
      <c r="B20" s="101"/>
      <c r="C20" s="99"/>
      <c r="D20" s="100"/>
      <c r="E20" s="99"/>
      <c r="F20" s="100"/>
      <c r="G20" s="100"/>
      <c r="H20" s="100">
        <f t="shared" si="0"/>
        <v>0</v>
      </c>
    </row>
    <row r="21" spans="1:8" s="885" customFormat="1" ht="12">
      <c r="A21" s="99"/>
      <c r="B21" s="99"/>
      <c r="C21" s="99"/>
      <c r="D21" s="99"/>
      <c r="E21" s="99"/>
      <c r="F21" s="99"/>
      <c r="G21" s="100"/>
      <c r="H21" s="100">
        <f t="shared" si="0"/>
        <v>0</v>
      </c>
    </row>
    <row r="22" spans="1:8" s="885" customFormat="1" ht="12">
      <c r="A22" s="99"/>
      <c r="B22" s="99"/>
      <c r="C22" s="99"/>
      <c r="D22" s="99"/>
      <c r="E22" s="99"/>
      <c r="F22" s="100"/>
      <c r="G22" s="100"/>
      <c r="H22" s="100">
        <f t="shared" si="0"/>
        <v>0</v>
      </c>
    </row>
    <row r="23" spans="1:8" s="885" customFormat="1" ht="12">
      <c r="A23" s="99"/>
      <c r="B23" s="99"/>
      <c r="C23" s="99"/>
      <c r="D23" s="99"/>
      <c r="E23" s="99"/>
      <c r="F23" s="99"/>
      <c r="G23" s="100"/>
      <c r="H23" s="100">
        <f t="shared" si="0"/>
        <v>0</v>
      </c>
    </row>
    <row r="24" spans="1:8" s="885" customFormat="1" ht="12">
      <c r="A24" s="99"/>
      <c r="B24" s="99"/>
      <c r="C24" s="99"/>
      <c r="D24" s="99"/>
      <c r="E24" s="99"/>
      <c r="F24" s="99"/>
      <c r="G24" s="100"/>
      <c r="H24" s="100">
        <f t="shared" si="0"/>
        <v>0</v>
      </c>
    </row>
    <row r="25" spans="1:8" s="885" customFormat="1" ht="12">
      <c r="A25" s="99"/>
      <c r="B25" s="99"/>
      <c r="C25" s="99"/>
      <c r="D25" s="99"/>
      <c r="E25" s="99"/>
      <c r="F25" s="102"/>
      <c r="G25" s="100"/>
      <c r="H25" s="100">
        <f t="shared" si="0"/>
        <v>0</v>
      </c>
    </row>
    <row r="26" spans="1:8" s="885" customFormat="1" ht="12">
      <c r="A26" s="99"/>
      <c r="B26" s="99"/>
      <c r="C26" s="99"/>
      <c r="D26" s="99"/>
      <c r="E26" s="99"/>
      <c r="F26" s="102"/>
      <c r="G26" s="100"/>
      <c r="H26" s="100">
        <f t="shared" si="0"/>
        <v>0</v>
      </c>
    </row>
    <row r="27" spans="1:8" s="885" customFormat="1" ht="12">
      <c r="A27" s="99"/>
      <c r="B27" s="99"/>
      <c r="C27" s="99"/>
      <c r="D27" s="99"/>
      <c r="E27" s="99"/>
      <c r="F27" s="102"/>
      <c r="G27" s="100"/>
      <c r="H27" s="100">
        <f t="shared" si="0"/>
        <v>0</v>
      </c>
    </row>
    <row r="28" spans="1:8" s="885" customFormat="1" ht="12">
      <c r="A28" s="99"/>
      <c r="B28" s="99"/>
      <c r="C28" s="99"/>
      <c r="D28" s="99"/>
      <c r="E28" s="99"/>
      <c r="F28" s="102"/>
      <c r="G28" s="100"/>
      <c r="H28" s="100">
        <f t="shared" si="0"/>
        <v>0</v>
      </c>
    </row>
    <row r="29" spans="1:8" s="885" customFormat="1" ht="12">
      <c r="A29" s="99"/>
      <c r="B29" s="99"/>
      <c r="C29" s="99"/>
      <c r="D29" s="99"/>
      <c r="E29" s="99"/>
      <c r="F29" s="102"/>
      <c r="G29" s="100"/>
      <c r="H29" s="100">
        <f t="shared" si="0"/>
        <v>0</v>
      </c>
    </row>
    <row r="30" spans="1:8" s="885" customFormat="1" ht="12">
      <c r="A30" s="99"/>
      <c r="B30" s="99"/>
      <c r="C30" s="99"/>
      <c r="D30" s="99"/>
      <c r="E30" s="99"/>
      <c r="F30" s="102"/>
      <c r="G30" s="100"/>
      <c r="H30" s="100">
        <f t="shared" si="0"/>
        <v>0</v>
      </c>
    </row>
    <row r="31" spans="1:8" s="885" customFormat="1" ht="12">
      <c r="A31" s="1005"/>
      <c r="B31" s="99"/>
      <c r="C31" s="99"/>
      <c r="D31" s="99"/>
      <c r="E31" s="99"/>
      <c r="F31" s="102"/>
      <c r="G31" s="100"/>
      <c r="H31" s="100">
        <f t="shared" si="0"/>
        <v>0</v>
      </c>
    </row>
    <row r="32" spans="1:8" s="885" customFormat="1" ht="12">
      <c r="A32" s="99"/>
      <c r="B32" s="99"/>
      <c r="C32" s="99"/>
      <c r="D32" s="99"/>
      <c r="E32" s="99"/>
      <c r="F32" s="102"/>
      <c r="G32" s="100"/>
      <c r="H32" s="100">
        <f t="shared" si="0"/>
        <v>0</v>
      </c>
    </row>
    <row r="33" spans="1:8" s="885" customFormat="1" ht="12">
      <c r="A33" s="99"/>
      <c r="B33" s="99"/>
      <c r="C33" s="99"/>
      <c r="D33" s="99"/>
      <c r="E33" s="99"/>
      <c r="F33" s="102"/>
      <c r="G33" s="100"/>
      <c r="H33" s="100">
        <f t="shared" si="0"/>
        <v>0</v>
      </c>
    </row>
    <row r="34" spans="1:8" s="885" customFormat="1" ht="12">
      <c r="A34" s="99"/>
      <c r="B34" s="99"/>
      <c r="C34" s="99"/>
      <c r="D34" s="99"/>
      <c r="E34" s="99"/>
      <c r="F34" s="102"/>
      <c r="G34" s="100"/>
      <c r="H34" s="100">
        <f t="shared" si="0"/>
        <v>0</v>
      </c>
    </row>
    <row r="35" spans="1:8" s="885" customFormat="1" ht="12">
      <c r="A35" s="99"/>
      <c r="B35" s="99"/>
      <c r="C35" s="99"/>
      <c r="D35" s="99"/>
      <c r="E35" s="99"/>
      <c r="F35" s="102"/>
      <c r="G35" s="100"/>
      <c r="H35" s="100">
        <f t="shared" si="0"/>
        <v>0</v>
      </c>
    </row>
    <row r="36" spans="1:8" s="885" customFormat="1" ht="12">
      <c r="A36" s="1005"/>
      <c r="B36" s="99"/>
      <c r="C36" s="99"/>
      <c r="D36" s="99"/>
      <c r="E36" s="99"/>
      <c r="F36" s="102"/>
      <c r="G36" s="100"/>
      <c r="H36" s="100">
        <f t="shared" si="0"/>
        <v>0</v>
      </c>
    </row>
    <row r="37" spans="1:8" s="885" customFormat="1" ht="12">
      <c r="A37" s="99"/>
      <c r="B37" s="99"/>
      <c r="C37" s="99"/>
      <c r="D37" s="99"/>
      <c r="E37" s="99"/>
      <c r="F37" s="102"/>
      <c r="G37" s="100"/>
      <c r="H37" s="100">
        <f t="shared" si="0"/>
        <v>0</v>
      </c>
    </row>
    <row r="38" spans="1:8" s="885" customFormat="1" ht="12">
      <c r="A38" s="1005"/>
      <c r="B38" s="99"/>
      <c r="C38" s="99"/>
      <c r="D38" s="99"/>
      <c r="E38" s="99"/>
      <c r="F38" s="102"/>
      <c r="G38" s="100"/>
      <c r="H38" s="100">
        <f t="shared" si="0"/>
        <v>0</v>
      </c>
    </row>
    <row r="39" spans="1:8" s="885" customFormat="1" ht="12">
      <c r="A39" s="99"/>
      <c r="B39" s="99"/>
      <c r="C39" s="99"/>
      <c r="D39" s="99"/>
      <c r="E39" s="99"/>
      <c r="F39" s="102"/>
      <c r="G39" s="100"/>
      <c r="H39" s="100">
        <f t="shared" si="0"/>
        <v>0</v>
      </c>
    </row>
    <row r="40" spans="1:8" s="885" customFormat="1" ht="12">
      <c r="A40" s="99"/>
      <c r="B40" s="99"/>
      <c r="C40" s="99"/>
      <c r="D40" s="99"/>
      <c r="E40" s="99"/>
      <c r="F40" s="102"/>
      <c r="G40" s="100"/>
      <c r="H40" s="100">
        <f t="shared" si="0"/>
        <v>0</v>
      </c>
    </row>
    <row r="41" spans="1:8" s="885" customFormat="1" ht="12">
      <c r="A41" s="99"/>
      <c r="B41" s="99"/>
      <c r="C41" s="99"/>
      <c r="D41" s="99"/>
      <c r="E41" s="99"/>
      <c r="F41" s="102"/>
      <c r="G41" s="100"/>
      <c r="H41" s="100">
        <f t="shared" si="0"/>
        <v>0</v>
      </c>
    </row>
    <row r="42" spans="1:8" s="885" customFormat="1" ht="12">
      <c r="A42" s="99"/>
      <c r="B42" s="99"/>
      <c r="C42" s="99"/>
      <c r="D42" s="99"/>
      <c r="E42" s="99"/>
      <c r="F42" s="102"/>
      <c r="G42" s="100"/>
      <c r="H42" s="100">
        <f t="shared" si="0"/>
        <v>0</v>
      </c>
    </row>
    <row r="43" spans="1:8" s="885" customFormat="1" ht="12">
      <c r="A43" s="99"/>
      <c r="B43" s="99"/>
      <c r="C43" s="99"/>
      <c r="D43" s="99"/>
      <c r="E43" s="99"/>
      <c r="F43" s="102"/>
      <c r="G43" s="100"/>
      <c r="H43" s="100">
        <f t="shared" si="0"/>
        <v>0</v>
      </c>
    </row>
    <row r="44" spans="1:8" s="885" customFormat="1" ht="12">
      <c r="A44" s="99"/>
      <c r="B44" s="99"/>
      <c r="C44" s="99"/>
      <c r="D44" s="99"/>
      <c r="E44" s="99"/>
      <c r="F44" s="102"/>
      <c r="G44" s="100"/>
      <c r="H44" s="100">
        <f t="shared" si="0"/>
        <v>0</v>
      </c>
    </row>
    <row r="45" spans="1:8" s="885" customFormat="1" ht="12">
      <c r="A45" s="99"/>
      <c r="B45" s="99"/>
      <c r="C45" s="99"/>
      <c r="D45" s="99"/>
      <c r="E45" s="99"/>
      <c r="F45" s="102"/>
      <c r="G45" s="100"/>
      <c r="H45" s="100">
        <f t="shared" si="0"/>
        <v>0</v>
      </c>
    </row>
    <row r="46" spans="1:8" s="885" customFormat="1" ht="12">
      <c r="A46" s="99"/>
      <c r="B46" s="99"/>
      <c r="C46" s="99"/>
      <c r="D46" s="99"/>
      <c r="E46" s="99"/>
      <c r="F46" s="102"/>
      <c r="G46" s="100"/>
      <c r="H46" s="100">
        <f t="shared" si="0"/>
        <v>0</v>
      </c>
    </row>
    <row r="47" spans="1:8" s="885" customFormat="1" ht="12">
      <c r="A47" s="99"/>
      <c r="B47" s="99"/>
      <c r="C47" s="99"/>
      <c r="D47" s="99"/>
      <c r="E47" s="99"/>
      <c r="F47" s="102"/>
      <c r="G47" s="100"/>
      <c r="H47" s="100">
        <f t="shared" si="0"/>
        <v>0</v>
      </c>
    </row>
    <row r="48" spans="1:8" s="885" customFormat="1" ht="12">
      <c r="A48" s="99"/>
      <c r="B48" s="99"/>
      <c r="C48" s="99"/>
      <c r="D48" s="99"/>
      <c r="E48" s="99"/>
      <c r="F48" s="102"/>
      <c r="G48" s="100"/>
      <c r="H48" s="100">
        <f t="shared" si="0"/>
        <v>0</v>
      </c>
    </row>
    <row r="49" spans="1:8" s="885" customFormat="1" ht="12">
      <c r="A49" s="99"/>
      <c r="B49" s="99"/>
      <c r="C49" s="99"/>
      <c r="D49" s="99"/>
      <c r="E49" s="99"/>
      <c r="F49" s="102"/>
      <c r="G49" s="100"/>
      <c r="H49" s="100">
        <f t="shared" si="0"/>
        <v>0</v>
      </c>
    </row>
    <row r="50" spans="1:8" s="885" customFormat="1" ht="12">
      <c r="A50" s="99"/>
      <c r="B50" s="99"/>
      <c r="C50" s="99"/>
      <c r="D50" s="99"/>
      <c r="E50" s="99"/>
      <c r="F50" s="102"/>
      <c r="G50" s="100"/>
      <c r="H50" s="100">
        <f t="shared" si="0"/>
        <v>0</v>
      </c>
    </row>
    <row r="51" spans="1:8" s="885" customFormat="1" ht="12">
      <c r="A51" s="99"/>
      <c r="B51" s="99"/>
      <c r="C51" s="99"/>
      <c r="D51" s="99"/>
      <c r="E51" s="99"/>
      <c r="F51" s="102"/>
      <c r="G51" s="100"/>
      <c r="H51" s="100">
        <f t="shared" si="0"/>
        <v>0</v>
      </c>
    </row>
    <row r="52" spans="1:8" s="885" customFormat="1" ht="12">
      <c r="A52" s="99"/>
      <c r="B52" s="99"/>
      <c r="C52" s="99"/>
      <c r="D52" s="99"/>
      <c r="E52" s="99"/>
      <c r="F52" s="102"/>
      <c r="G52" s="100"/>
      <c r="H52" s="100">
        <f t="shared" si="0"/>
        <v>0</v>
      </c>
    </row>
    <row r="53" spans="1:8" s="885" customFormat="1" ht="12">
      <c r="A53" s="99"/>
      <c r="B53" s="99"/>
      <c r="C53" s="99"/>
      <c r="D53" s="99"/>
      <c r="E53" s="99"/>
      <c r="F53" s="102"/>
      <c r="G53" s="100"/>
      <c r="H53" s="100">
        <f t="shared" si="0"/>
        <v>0</v>
      </c>
    </row>
    <row r="54" spans="1:8" s="885" customFormat="1" ht="12">
      <c r="A54" s="99"/>
      <c r="B54" s="99"/>
      <c r="C54" s="99"/>
      <c r="D54" s="99"/>
      <c r="E54" s="99"/>
      <c r="F54" s="102"/>
      <c r="G54" s="100"/>
      <c r="H54" s="100">
        <f t="shared" si="0"/>
        <v>0</v>
      </c>
    </row>
    <row r="55" spans="1:8" s="885" customFormat="1" ht="12">
      <c r="A55" s="99"/>
      <c r="B55" s="99"/>
      <c r="C55" s="99"/>
      <c r="D55" s="99"/>
      <c r="E55" s="99"/>
      <c r="F55" s="102"/>
      <c r="G55" s="100"/>
      <c r="H55" s="100">
        <f t="shared" si="0"/>
        <v>0</v>
      </c>
    </row>
    <row r="56" spans="1:8" s="885" customFormat="1" ht="12">
      <c r="A56" s="99"/>
      <c r="B56" s="99"/>
      <c r="C56" s="99"/>
      <c r="D56" s="99"/>
      <c r="E56" s="99"/>
      <c r="F56" s="102"/>
      <c r="G56" s="100"/>
      <c r="H56" s="100">
        <f t="shared" si="0"/>
        <v>0</v>
      </c>
    </row>
    <row r="57" spans="1:8" s="885" customFormat="1" ht="12">
      <c r="A57" s="1005"/>
      <c r="B57" s="99"/>
      <c r="C57" s="99"/>
      <c r="D57" s="99"/>
      <c r="E57" s="99"/>
      <c r="F57" s="102"/>
      <c r="G57" s="100"/>
      <c r="H57" s="100">
        <f t="shared" si="0"/>
        <v>0</v>
      </c>
    </row>
    <row r="58" spans="1:8" s="885" customFormat="1" ht="12">
      <c r="A58" s="99"/>
      <c r="B58" s="99"/>
      <c r="C58" s="99"/>
      <c r="D58" s="99"/>
      <c r="E58" s="99"/>
      <c r="F58" s="102"/>
      <c r="G58" s="100"/>
      <c r="H58" s="100">
        <f t="shared" si="0"/>
        <v>0</v>
      </c>
    </row>
    <row r="59" spans="1:8" s="885" customFormat="1" ht="12">
      <c r="A59" s="99"/>
      <c r="B59" s="99"/>
      <c r="C59" s="99"/>
      <c r="D59" s="99"/>
      <c r="E59" s="99"/>
      <c r="F59" s="102"/>
      <c r="G59" s="100"/>
      <c r="H59" s="100">
        <f t="shared" si="0"/>
        <v>0</v>
      </c>
    </row>
    <row r="60" spans="1:8" s="885" customFormat="1" ht="12">
      <c r="A60" s="99"/>
      <c r="B60" s="99"/>
      <c r="C60" s="99"/>
      <c r="D60" s="99"/>
      <c r="E60" s="99"/>
      <c r="F60" s="102"/>
      <c r="G60" s="100"/>
      <c r="H60" s="100">
        <f t="shared" si="0"/>
        <v>0</v>
      </c>
    </row>
    <row r="61" spans="1:8" s="885" customFormat="1" ht="12">
      <c r="A61" s="99"/>
      <c r="B61" s="99"/>
      <c r="C61" s="99"/>
      <c r="D61" s="99"/>
      <c r="E61" s="99"/>
      <c r="F61" s="102"/>
      <c r="G61" s="100"/>
      <c r="H61" s="100">
        <f t="shared" si="0"/>
        <v>0</v>
      </c>
    </row>
    <row r="62" spans="1:8" s="885" customFormat="1" ht="12">
      <c r="A62" s="99"/>
      <c r="B62" s="99"/>
      <c r="C62" s="99"/>
      <c r="D62" s="99"/>
      <c r="E62" s="99"/>
      <c r="F62" s="102"/>
      <c r="G62" s="100"/>
      <c r="H62" s="100">
        <f t="shared" si="0"/>
        <v>0</v>
      </c>
    </row>
    <row r="63" spans="1:8" s="885" customFormat="1" ht="12">
      <c r="A63" s="99"/>
      <c r="B63" s="99"/>
      <c r="C63" s="99"/>
      <c r="D63" s="99"/>
      <c r="E63" s="99"/>
      <c r="F63" s="102"/>
      <c r="G63" s="100"/>
      <c r="H63" s="100">
        <f t="shared" si="0"/>
        <v>0</v>
      </c>
    </row>
    <row r="64" spans="1:8" s="885" customFormat="1" ht="12">
      <c r="A64" s="99"/>
      <c r="B64" s="99"/>
      <c r="C64" s="99"/>
      <c r="D64" s="99"/>
      <c r="E64" s="99"/>
      <c r="F64" s="102"/>
      <c r="G64" s="100"/>
      <c r="H64" s="100">
        <f t="shared" si="0"/>
        <v>0</v>
      </c>
    </row>
    <row r="65" spans="1:8" s="885" customFormat="1" ht="12">
      <c r="A65" s="99"/>
      <c r="B65" s="99"/>
      <c r="C65" s="99"/>
      <c r="D65" s="99"/>
      <c r="E65" s="99"/>
      <c r="F65" s="102"/>
      <c r="G65" s="100"/>
      <c r="H65" s="100">
        <f t="shared" si="0"/>
        <v>0</v>
      </c>
    </row>
    <row r="66" spans="1:8" s="885" customFormat="1" ht="12">
      <c r="A66" s="99"/>
      <c r="B66" s="99"/>
      <c r="C66" s="99"/>
      <c r="D66" s="99"/>
      <c r="E66" s="99"/>
      <c r="F66" s="102"/>
      <c r="G66" s="100"/>
      <c r="H66" s="100">
        <f t="shared" si="0"/>
        <v>0</v>
      </c>
    </row>
    <row r="67" spans="1:8" s="885" customFormat="1" ht="12">
      <c r="A67" s="99"/>
      <c r="B67" s="99"/>
      <c r="C67" s="99"/>
      <c r="D67" s="99"/>
      <c r="E67" s="99"/>
      <c r="F67" s="102"/>
      <c r="G67" s="100"/>
      <c r="H67" s="100">
        <f t="shared" si="0"/>
        <v>0</v>
      </c>
    </row>
    <row r="68" spans="1:8" s="885" customFormat="1" ht="12">
      <c r="A68" s="99"/>
      <c r="B68" s="99"/>
      <c r="C68" s="99"/>
      <c r="D68" s="99"/>
      <c r="E68" s="99"/>
      <c r="F68" s="102"/>
      <c r="G68" s="100"/>
      <c r="H68" s="100">
        <f t="shared" si="0"/>
        <v>0</v>
      </c>
    </row>
    <row r="69" spans="1:8" s="885" customFormat="1" ht="12">
      <c r="A69" s="99"/>
      <c r="B69" s="99"/>
      <c r="C69" s="99"/>
      <c r="D69" s="99"/>
      <c r="E69" s="99"/>
      <c r="F69" s="102"/>
      <c r="G69" s="100"/>
      <c r="H69" s="100">
        <f t="shared" si="0"/>
        <v>0</v>
      </c>
    </row>
    <row r="70" spans="1:8" s="885" customFormat="1" ht="12">
      <c r="A70" s="99"/>
      <c r="B70" s="99"/>
      <c r="C70" s="99"/>
      <c r="D70" s="99"/>
      <c r="E70" s="99"/>
      <c r="F70" s="102"/>
      <c r="G70" s="100"/>
      <c r="H70" s="100">
        <f t="shared" si="0"/>
        <v>0</v>
      </c>
    </row>
    <row r="71" spans="1:8" s="885" customFormat="1" ht="12">
      <c r="A71" s="99"/>
      <c r="B71" s="99"/>
      <c r="C71" s="99"/>
      <c r="D71" s="99"/>
      <c r="E71" s="99"/>
      <c r="F71" s="102"/>
      <c r="G71" s="100"/>
      <c r="H71" s="100">
        <f t="shared" si="0"/>
        <v>0</v>
      </c>
    </row>
    <row r="72" spans="1:8" s="885" customFormat="1" ht="12">
      <c r="A72" s="99"/>
      <c r="B72" s="99"/>
      <c r="C72" s="99"/>
      <c r="D72" s="99"/>
      <c r="E72" s="99"/>
      <c r="F72" s="102"/>
      <c r="G72" s="100"/>
      <c r="H72" s="100">
        <f t="shared" si="0"/>
        <v>0</v>
      </c>
    </row>
    <row r="73" spans="1:8" s="885" customFormat="1" ht="12">
      <c r="A73" s="99"/>
      <c r="B73" s="99"/>
      <c r="C73" s="99"/>
      <c r="D73" s="99"/>
      <c r="E73" s="99"/>
      <c r="F73" s="102"/>
      <c r="G73" s="100"/>
      <c r="H73" s="100">
        <f t="shared" si="0"/>
        <v>0</v>
      </c>
    </row>
    <row r="74" spans="1:8" s="885" customFormat="1" ht="12">
      <c r="A74" s="99"/>
      <c r="B74" s="99"/>
      <c r="C74" s="99"/>
      <c r="D74" s="99"/>
      <c r="E74" s="99"/>
      <c r="F74" s="102"/>
      <c r="G74" s="100"/>
      <c r="H74" s="100">
        <f t="shared" si="0"/>
        <v>0</v>
      </c>
    </row>
    <row r="75" spans="1:8" s="885" customFormat="1" ht="12">
      <c r="A75" s="99"/>
      <c r="B75" s="99"/>
      <c r="C75" s="99"/>
      <c r="D75" s="99"/>
      <c r="E75" s="99"/>
      <c r="F75" s="102"/>
      <c r="G75" s="100"/>
      <c r="H75" s="100">
        <f t="shared" si="0"/>
        <v>0</v>
      </c>
    </row>
    <row r="76" spans="1:8" s="885" customFormat="1" ht="12">
      <c r="A76" s="99"/>
      <c r="B76" s="99"/>
      <c r="C76" s="99"/>
      <c r="D76" s="99"/>
      <c r="E76" s="99"/>
      <c r="F76" s="102"/>
      <c r="G76" s="100"/>
      <c r="H76" s="100">
        <f t="shared" si="0"/>
        <v>0</v>
      </c>
    </row>
    <row r="77" spans="1:8" s="885" customFormat="1" ht="12">
      <c r="A77" s="99"/>
      <c r="B77" s="99"/>
      <c r="C77" s="99"/>
      <c r="D77" s="99"/>
      <c r="E77" s="99"/>
      <c r="F77" s="102"/>
      <c r="G77" s="100"/>
      <c r="H77" s="100">
        <f t="shared" si="0"/>
        <v>0</v>
      </c>
    </row>
    <row r="78" spans="1:8" s="885" customFormat="1" ht="12">
      <c r="A78" s="99"/>
      <c r="B78" s="99"/>
      <c r="C78" s="99"/>
      <c r="D78" s="99"/>
      <c r="E78" s="99"/>
      <c r="F78" s="102"/>
      <c r="G78" s="100"/>
      <c r="H78" s="100">
        <f t="shared" si="0"/>
        <v>0</v>
      </c>
    </row>
    <row r="79" spans="1:8" s="885" customFormat="1" ht="12">
      <c r="A79" s="99"/>
      <c r="B79" s="99"/>
      <c r="C79" s="99"/>
      <c r="D79" s="99"/>
      <c r="E79" s="99"/>
      <c r="F79" s="102"/>
      <c r="G79" s="100"/>
      <c r="H79" s="100">
        <f t="shared" si="0"/>
        <v>0</v>
      </c>
    </row>
    <row r="80" spans="1:8" s="885" customFormat="1" ht="12">
      <c r="A80" s="99"/>
      <c r="B80" s="99"/>
      <c r="C80" s="99"/>
      <c r="D80" s="99"/>
      <c r="E80" s="99"/>
      <c r="F80" s="102"/>
      <c r="G80" s="100"/>
      <c r="H80" s="100">
        <f aca="true" t="shared" si="1" ref="H80:H104">F80*G80</f>
        <v>0</v>
      </c>
    </row>
    <row r="81" spans="1:8" s="885" customFormat="1" ht="12">
      <c r="A81" s="99"/>
      <c r="B81" s="99"/>
      <c r="C81" s="99"/>
      <c r="D81" s="99"/>
      <c r="E81" s="99"/>
      <c r="F81" s="102"/>
      <c r="G81" s="100"/>
      <c r="H81" s="100">
        <f t="shared" si="1"/>
        <v>0</v>
      </c>
    </row>
    <row r="82" spans="1:8" s="885" customFormat="1" ht="12">
      <c r="A82" s="99"/>
      <c r="B82" s="99"/>
      <c r="C82" s="99"/>
      <c r="D82" s="99"/>
      <c r="E82" s="99"/>
      <c r="F82" s="102"/>
      <c r="G82" s="100"/>
      <c r="H82" s="100">
        <f t="shared" si="1"/>
        <v>0</v>
      </c>
    </row>
    <row r="83" spans="1:8" s="885" customFormat="1" ht="12">
      <c r="A83" s="99"/>
      <c r="B83" s="99"/>
      <c r="C83" s="99"/>
      <c r="D83" s="99"/>
      <c r="E83" s="99"/>
      <c r="F83" s="102"/>
      <c r="G83" s="100"/>
      <c r="H83" s="100">
        <f t="shared" si="1"/>
        <v>0</v>
      </c>
    </row>
    <row r="84" spans="1:8" s="885" customFormat="1" ht="12">
      <c r="A84" s="99"/>
      <c r="B84" s="99"/>
      <c r="C84" s="99"/>
      <c r="D84" s="99"/>
      <c r="E84" s="99"/>
      <c r="F84" s="102"/>
      <c r="G84" s="100"/>
      <c r="H84" s="100">
        <f t="shared" si="1"/>
        <v>0</v>
      </c>
    </row>
    <row r="85" spans="1:8" s="885" customFormat="1" ht="12">
      <c r="A85" s="99"/>
      <c r="B85" s="99"/>
      <c r="C85" s="99"/>
      <c r="D85" s="99"/>
      <c r="E85" s="99"/>
      <c r="F85" s="102"/>
      <c r="G85" s="100"/>
      <c r="H85" s="100">
        <f t="shared" si="1"/>
        <v>0</v>
      </c>
    </row>
    <row r="86" spans="1:8" s="885" customFormat="1" ht="12">
      <c r="A86" s="99"/>
      <c r="B86" s="99"/>
      <c r="C86" s="99"/>
      <c r="D86" s="99"/>
      <c r="E86" s="99"/>
      <c r="F86" s="102"/>
      <c r="G86" s="100"/>
      <c r="H86" s="100">
        <f t="shared" si="1"/>
        <v>0</v>
      </c>
    </row>
    <row r="87" spans="1:8" s="885" customFormat="1" ht="12">
      <c r="A87" s="99"/>
      <c r="B87" s="99"/>
      <c r="C87" s="99"/>
      <c r="D87" s="99"/>
      <c r="E87" s="99"/>
      <c r="F87" s="102"/>
      <c r="G87" s="100"/>
      <c r="H87" s="100">
        <f t="shared" si="1"/>
        <v>0</v>
      </c>
    </row>
    <row r="88" spans="1:8" s="885" customFormat="1" ht="12">
      <c r="A88" s="99"/>
      <c r="B88" s="99"/>
      <c r="C88" s="99"/>
      <c r="D88" s="99"/>
      <c r="E88" s="99"/>
      <c r="F88" s="102"/>
      <c r="G88" s="100"/>
      <c r="H88" s="100">
        <f t="shared" si="1"/>
        <v>0</v>
      </c>
    </row>
    <row r="89" spans="1:8" s="885" customFormat="1" ht="12">
      <c r="A89" s="99"/>
      <c r="B89" s="99"/>
      <c r="C89" s="99"/>
      <c r="D89" s="99"/>
      <c r="E89" s="99"/>
      <c r="F89" s="102"/>
      <c r="G89" s="100"/>
      <c r="H89" s="100">
        <f t="shared" si="1"/>
        <v>0</v>
      </c>
    </row>
    <row r="90" spans="1:8" s="885" customFormat="1" ht="12">
      <c r="A90" s="99"/>
      <c r="B90" s="99"/>
      <c r="C90" s="99"/>
      <c r="D90" s="99"/>
      <c r="E90" s="99"/>
      <c r="F90" s="102"/>
      <c r="G90" s="100"/>
      <c r="H90" s="100">
        <f t="shared" si="1"/>
        <v>0</v>
      </c>
    </row>
    <row r="91" spans="1:8" s="885" customFormat="1" ht="12">
      <c r="A91" s="1005"/>
      <c r="B91" s="99"/>
      <c r="C91" s="99"/>
      <c r="D91" s="99"/>
      <c r="E91" s="99"/>
      <c r="F91" s="102"/>
      <c r="G91" s="100"/>
      <c r="H91" s="100">
        <f t="shared" si="1"/>
        <v>0</v>
      </c>
    </row>
    <row r="92" spans="1:8" s="885" customFormat="1" ht="12">
      <c r="A92" s="99"/>
      <c r="B92" s="99"/>
      <c r="C92" s="99"/>
      <c r="D92" s="99"/>
      <c r="E92" s="99"/>
      <c r="F92" s="102"/>
      <c r="G92" s="100"/>
      <c r="H92" s="100">
        <f t="shared" si="1"/>
        <v>0</v>
      </c>
    </row>
    <row r="93" spans="1:8" s="885" customFormat="1" ht="12">
      <c r="A93" s="99"/>
      <c r="B93" s="99"/>
      <c r="C93" s="99"/>
      <c r="D93" s="99"/>
      <c r="E93" s="99"/>
      <c r="F93" s="102"/>
      <c r="G93" s="100"/>
      <c r="H93" s="100">
        <f t="shared" si="1"/>
        <v>0</v>
      </c>
    </row>
    <row r="94" spans="1:8" s="885" customFormat="1" ht="12">
      <c r="A94" s="99"/>
      <c r="B94" s="99"/>
      <c r="C94" s="99"/>
      <c r="D94" s="99"/>
      <c r="E94" s="99"/>
      <c r="F94" s="102"/>
      <c r="G94" s="100"/>
      <c r="H94" s="100">
        <f t="shared" si="1"/>
        <v>0</v>
      </c>
    </row>
    <row r="95" spans="1:8" s="885" customFormat="1" ht="12">
      <c r="A95" s="99"/>
      <c r="B95" s="99"/>
      <c r="C95" s="99"/>
      <c r="D95" s="99"/>
      <c r="E95" s="99"/>
      <c r="F95" s="102"/>
      <c r="G95" s="100"/>
      <c r="H95" s="100">
        <f t="shared" si="1"/>
        <v>0</v>
      </c>
    </row>
    <row r="96" spans="1:8" s="885" customFormat="1" ht="12">
      <c r="A96" s="99"/>
      <c r="B96" s="99"/>
      <c r="C96" s="99"/>
      <c r="D96" s="99"/>
      <c r="E96" s="99"/>
      <c r="F96" s="102"/>
      <c r="G96" s="100"/>
      <c r="H96" s="100">
        <f t="shared" si="1"/>
        <v>0</v>
      </c>
    </row>
    <row r="97" spans="1:8" s="885" customFormat="1" ht="12">
      <c r="A97" s="99"/>
      <c r="B97" s="99"/>
      <c r="C97" s="99"/>
      <c r="D97" s="99"/>
      <c r="E97" s="99"/>
      <c r="F97" s="102"/>
      <c r="G97" s="100"/>
      <c r="H97" s="100">
        <f t="shared" si="1"/>
        <v>0</v>
      </c>
    </row>
    <row r="98" spans="1:8" s="885" customFormat="1" ht="12">
      <c r="A98" s="99"/>
      <c r="B98" s="99"/>
      <c r="C98" s="99"/>
      <c r="D98" s="99"/>
      <c r="E98" s="99"/>
      <c r="F98" s="102"/>
      <c r="G98" s="100"/>
      <c r="H98" s="100">
        <f t="shared" si="1"/>
        <v>0</v>
      </c>
    </row>
    <row r="99" spans="1:8" s="885" customFormat="1" ht="12">
      <c r="A99" s="99"/>
      <c r="B99" s="99"/>
      <c r="C99" s="99"/>
      <c r="D99" s="99"/>
      <c r="E99" s="99"/>
      <c r="F99" s="102"/>
      <c r="G99" s="100"/>
      <c r="H99" s="100">
        <f t="shared" si="1"/>
        <v>0</v>
      </c>
    </row>
    <row r="100" spans="1:8" s="885" customFormat="1" ht="12">
      <c r="A100" s="99"/>
      <c r="B100" s="99"/>
      <c r="C100" s="99"/>
      <c r="D100" s="99"/>
      <c r="E100" s="99"/>
      <c r="F100" s="102"/>
      <c r="G100" s="100"/>
      <c r="H100" s="100">
        <f t="shared" si="1"/>
        <v>0</v>
      </c>
    </row>
    <row r="101" spans="1:8" s="885" customFormat="1" ht="12">
      <c r="A101" s="1005"/>
      <c r="B101" s="99"/>
      <c r="C101" s="99"/>
      <c r="D101" s="99"/>
      <c r="E101" s="99"/>
      <c r="F101" s="102"/>
      <c r="G101" s="100"/>
      <c r="H101" s="100">
        <f t="shared" si="1"/>
        <v>0</v>
      </c>
    </row>
    <row r="102" spans="1:8" s="885" customFormat="1" ht="12">
      <c r="A102" s="99"/>
      <c r="B102" s="99"/>
      <c r="C102" s="99"/>
      <c r="D102" s="99"/>
      <c r="E102" s="99"/>
      <c r="F102" s="102"/>
      <c r="G102" s="100"/>
      <c r="H102" s="100">
        <f t="shared" si="1"/>
        <v>0</v>
      </c>
    </row>
    <row r="103" spans="1:8" s="885" customFormat="1" ht="12">
      <c r="A103" s="99"/>
      <c r="B103" s="99"/>
      <c r="C103" s="99"/>
      <c r="D103" s="99"/>
      <c r="E103" s="99"/>
      <c r="F103" s="102"/>
      <c r="G103" s="100"/>
      <c r="H103" s="100">
        <f t="shared" si="1"/>
        <v>0</v>
      </c>
    </row>
    <row r="104" spans="1:8" s="885" customFormat="1" ht="12">
      <c r="A104" s="99"/>
      <c r="B104" s="99"/>
      <c r="C104" s="99"/>
      <c r="D104" s="99"/>
      <c r="E104" s="99"/>
      <c r="F104" s="99"/>
      <c r="G104" s="100"/>
      <c r="H104" s="100">
        <f t="shared" si="1"/>
        <v>0</v>
      </c>
    </row>
    <row r="105" spans="1:8" s="885" customFormat="1" ht="12">
      <c r="A105" s="99"/>
      <c r="B105" s="99"/>
      <c r="C105" s="99"/>
      <c r="D105" s="99"/>
      <c r="E105" s="99"/>
      <c r="F105" s="99"/>
      <c r="G105" s="100"/>
      <c r="H105" s="100">
        <f>F105*G105</f>
        <v>0</v>
      </c>
    </row>
    <row r="106" spans="1:8" s="885" customFormat="1" ht="12">
      <c r="A106" s="99"/>
      <c r="B106" s="99"/>
      <c r="C106" s="99"/>
      <c r="D106" s="99"/>
      <c r="E106" s="99"/>
      <c r="F106" s="99"/>
      <c r="G106" s="100"/>
      <c r="H106" s="100"/>
    </row>
    <row r="107" spans="1:8" s="885" customFormat="1" ht="12">
      <c r="A107" s="99"/>
      <c r="B107" s="99"/>
      <c r="C107" s="99"/>
      <c r="D107" s="99"/>
      <c r="E107" s="99"/>
      <c r="F107" s="99"/>
      <c r="G107" s="100"/>
      <c r="H107" s="100"/>
    </row>
    <row r="108" spans="1:8" s="885" customFormat="1" ht="12">
      <c r="A108" s="99"/>
      <c r="B108" s="99"/>
      <c r="C108" s="99"/>
      <c r="D108" s="99"/>
      <c r="E108" s="99"/>
      <c r="F108" s="99"/>
      <c r="G108" s="100"/>
      <c r="H108" s="100"/>
    </row>
    <row r="109" spans="1:8" s="885" customFormat="1" ht="12">
      <c r="A109" s="99"/>
      <c r="B109" s="99"/>
      <c r="C109" s="99"/>
      <c r="D109" s="99"/>
      <c r="E109" s="99"/>
      <c r="F109" s="99"/>
      <c r="G109" s="100"/>
      <c r="H109" s="100"/>
    </row>
    <row r="110" spans="1:8" s="885" customFormat="1" ht="12">
      <c r="A110" s="99"/>
      <c r="B110" s="99"/>
      <c r="C110" s="99"/>
      <c r="D110" s="99"/>
      <c r="E110" s="99"/>
      <c r="F110" s="102"/>
      <c r="G110" s="836"/>
      <c r="H110" s="100"/>
    </row>
    <row r="111" spans="1:8" s="885" customFormat="1" ht="12">
      <c r="A111" s="99"/>
      <c r="B111" s="99"/>
      <c r="C111" s="99"/>
      <c r="D111" s="99"/>
      <c r="E111" s="99"/>
      <c r="F111" s="99"/>
      <c r="G111" s="100"/>
      <c r="H111" s="100"/>
    </row>
    <row r="112" spans="1:8" s="885" customFormat="1" ht="12">
      <c r="A112" s="99"/>
      <c r="B112" s="99"/>
      <c r="C112" s="99"/>
      <c r="D112" s="99"/>
      <c r="E112" s="99"/>
      <c r="F112" s="103"/>
      <c r="G112" s="100"/>
      <c r="H112" s="100"/>
    </row>
    <row r="113" spans="1:8" s="885" customFormat="1" ht="12">
      <c r="A113" s="99"/>
      <c r="B113" s="99"/>
      <c r="C113" s="99"/>
      <c r="D113" s="99"/>
      <c r="E113" s="99"/>
      <c r="F113" s="99"/>
      <c r="G113" s="100"/>
      <c r="H113" s="100"/>
    </row>
    <row r="114" spans="1:8" s="885" customFormat="1" ht="12">
      <c r="A114" s="99"/>
      <c r="B114" s="99"/>
      <c r="C114" s="99"/>
      <c r="D114" s="99"/>
      <c r="E114" s="99"/>
      <c r="F114" s="104"/>
      <c r="G114" s="100"/>
      <c r="H114" s="100"/>
    </row>
    <row r="115" spans="1:8" s="885" customFormat="1" ht="12">
      <c r="A115" s="99"/>
      <c r="B115" s="99"/>
      <c r="C115" s="99"/>
      <c r="D115" s="99"/>
      <c r="E115" s="99"/>
      <c r="F115" s="99"/>
      <c r="G115" s="100"/>
      <c r="H115" s="100"/>
    </row>
    <row r="116" spans="1:8" s="885" customFormat="1" ht="12">
      <c r="A116" s="99"/>
      <c r="B116" s="99"/>
      <c r="C116" s="99"/>
      <c r="D116" s="99"/>
      <c r="E116" s="99"/>
      <c r="F116" s="99"/>
      <c r="G116" s="100"/>
      <c r="H116" s="100"/>
    </row>
    <row r="117" spans="1:8" s="885" customFormat="1" ht="12">
      <c r="A117" s="99"/>
      <c r="B117" s="99"/>
      <c r="C117" s="99"/>
      <c r="D117" s="99"/>
      <c r="E117" s="99"/>
      <c r="F117" s="99"/>
      <c r="G117" s="100"/>
      <c r="H117" s="100"/>
    </row>
    <row r="118" spans="1:8" s="885" customFormat="1" ht="12">
      <c r="A118" s="99"/>
      <c r="B118" s="99"/>
      <c r="C118" s="99"/>
      <c r="D118" s="99"/>
      <c r="E118" s="99"/>
      <c r="F118" s="99"/>
      <c r="G118" s="100"/>
      <c r="H118" s="100"/>
    </row>
    <row r="119" spans="1:8" s="885" customFormat="1" ht="12">
      <c r="A119" s="99"/>
      <c r="B119" s="99"/>
      <c r="C119" s="99"/>
      <c r="D119" s="99"/>
      <c r="E119" s="99"/>
      <c r="F119" s="99"/>
      <c r="G119" s="100"/>
      <c r="H119" s="100"/>
    </row>
    <row r="120" spans="1:8" s="885" customFormat="1" ht="12">
      <c r="A120" s="99"/>
      <c r="B120" s="99"/>
      <c r="C120" s="99"/>
      <c r="D120" s="99"/>
      <c r="E120" s="99"/>
      <c r="F120" s="99"/>
      <c r="G120" s="100"/>
      <c r="H120" s="100"/>
    </row>
    <row r="121" spans="1:8" s="885" customFormat="1" ht="12">
      <c r="A121" s="99"/>
      <c r="B121" s="99"/>
      <c r="C121" s="99"/>
      <c r="D121" s="99"/>
      <c r="E121" s="99"/>
      <c r="F121" s="99"/>
      <c r="G121" s="100"/>
      <c r="H121" s="100"/>
    </row>
    <row r="122" spans="1:8" s="885" customFormat="1" ht="12">
      <c r="A122" s="99"/>
      <c r="B122" s="99"/>
      <c r="C122" s="99"/>
      <c r="D122" s="99"/>
      <c r="E122" s="99"/>
      <c r="F122" s="99"/>
      <c r="G122" s="100"/>
      <c r="H122" s="100"/>
    </row>
    <row r="123" spans="1:8" s="885" customFormat="1" ht="12">
      <c r="A123" s="99"/>
      <c r="B123" s="99"/>
      <c r="C123" s="99"/>
      <c r="D123" s="99"/>
      <c r="E123" s="99"/>
      <c r="F123" s="99"/>
      <c r="G123" s="100"/>
      <c r="H123" s="100"/>
    </row>
    <row r="124" spans="1:8" s="885" customFormat="1" ht="12">
      <c r="A124" s="99"/>
      <c r="B124" s="99"/>
      <c r="C124" s="99"/>
      <c r="D124" s="99"/>
      <c r="E124" s="99"/>
      <c r="F124" s="99"/>
      <c r="G124" s="100"/>
      <c r="H124" s="100"/>
    </row>
    <row r="125" spans="1:8" ht="79.5" customHeight="1">
      <c r="A125" s="864" t="s">
        <v>437</v>
      </c>
      <c r="B125" s="865"/>
      <c r="C125" s="866"/>
      <c r="D125" s="866"/>
      <c r="E125" s="866"/>
      <c r="F125" s="867" t="s">
        <v>204</v>
      </c>
      <c r="G125" s="868" t="s">
        <v>199</v>
      </c>
      <c r="H125" s="863"/>
    </row>
    <row r="126" spans="1:8" ht="15.75" thickBot="1">
      <c r="A126" s="869"/>
      <c r="B126" s="870"/>
      <c r="C126" s="870"/>
      <c r="D126" s="870"/>
      <c r="E126" s="870"/>
      <c r="F126" s="891">
        <f>SUM(F16:F124)</f>
        <v>0</v>
      </c>
      <c r="G126" s="892" t="e">
        <f>H126/F126</f>
        <v>#DIV/0!</v>
      </c>
      <c r="H126" s="893">
        <f>SUM(H16:H124)</f>
        <v>0</v>
      </c>
    </row>
    <row r="127" spans="1:8" ht="15.75" thickBot="1">
      <c r="A127" s="870"/>
      <c r="B127" s="863"/>
      <c r="C127" s="1196" t="s">
        <v>167</v>
      </c>
      <c r="D127" s="1194"/>
      <c r="E127" s="1194"/>
      <c r="F127" s="1194"/>
      <c r="G127" s="1195"/>
      <c r="H127" s="894">
        <f>SUM(H15:H124)</f>
        <v>0</v>
      </c>
    </row>
    <row r="128" spans="1:8" ht="16.5" customHeight="1" thickBot="1">
      <c r="A128" s="870"/>
      <c r="B128" s="863"/>
      <c r="C128" s="1196" t="s">
        <v>85</v>
      </c>
      <c r="D128" s="1194"/>
      <c r="E128" s="1194"/>
      <c r="F128" s="1194"/>
      <c r="G128" s="1195"/>
      <c r="H128" s="894" t="e">
        <f>'6A-2'!L21</f>
        <v>#DIV/0!</v>
      </c>
    </row>
    <row r="129" spans="1:8" ht="37.5" customHeight="1" thickBot="1">
      <c r="A129" s="870"/>
      <c r="B129" s="863"/>
      <c r="C129" s="1193" t="s">
        <v>146</v>
      </c>
      <c r="D129" s="1194"/>
      <c r="E129" s="1194"/>
      <c r="F129" s="1194"/>
      <c r="G129" s="1195"/>
      <c r="H129" s="894" t="e">
        <f>+H127-H128</f>
        <v>#DIV/0!</v>
      </c>
    </row>
    <row r="130" spans="1:8" ht="12">
      <c r="A130" s="873" t="s">
        <v>152</v>
      </c>
      <c r="B130" s="874">
        <f>DATOS!C13</f>
        <v>0</v>
      </c>
      <c r="C130" s="863"/>
      <c r="D130" s="863"/>
      <c r="E130" s="863"/>
      <c r="F130" s="863"/>
      <c r="G130" s="863"/>
      <c r="H130" s="863"/>
    </row>
    <row r="131" spans="1:8" ht="12">
      <c r="A131" s="863"/>
      <c r="B131" s="863"/>
      <c r="C131" s="863"/>
      <c r="D131" s="863"/>
      <c r="E131" s="863"/>
      <c r="F131" s="863"/>
      <c r="G131" s="863"/>
      <c r="H131" s="863"/>
    </row>
    <row r="132" spans="1:8" ht="12">
      <c r="A132" s="994" t="s">
        <v>450</v>
      </c>
      <c r="B132" s="863"/>
      <c r="C132" s="863"/>
      <c r="D132" s="863"/>
      <c r="E132" s="863"/>
      <c r="F132" s="863"/>
      <c r="G132" s="863"/>
      <c r="H132" s="863"/>
    </row>
  </sheetData>
  <sheetProtection password="EF0A" sheet="1" objects="1" scenarios="1" insertRows="0" selectLockedCells="1"/>
  <mergeCells count="17">
    <mergeCell ref="A2:H2"/>
    <mergeCell ref="A3:H3"/>
    <mergeCell ref="D8:E8"/>
    <mergeCell ref="D7:E7"/>
    <mergeCell ref="D6:E6"/>
    <mergeCell ref="A6:C6"/>
    <mergeCell ref="A5:C5"/>
    <mergeCell ref="A8:C8"/>
    <mergeCell ref="A7:C7"/>
    <mergeCell ref="D5:E5"/>
    <mergeCell ref="H14:H15"/>
    <mergeCell ref="A11:H11"/>
    <mergeCell ref="A10:H10"/>
    <mergeCell ref="C129:G129"/>
    <mergeCell ref="C128:G128"/>
    <mergeCell ref="C127:G127"/>
    <mergeCell ref="G14:G15"/>
  </mergeCells>
  <printOptions horizontalCentered="1" verticalCentered="1"/>
  <pageMargins left="0.75" right="0.75" top="1" bottom="1" header="0" footer="0"/>
  <pageSetup fitToHeight="1" fitToWidth="1" horizontalDpi="600" verticalDpi="600" orientation="portrait" scale="38"/>
  <ignoredErrors>
    <ignoredError sqref="D5:E8" unlockedFormula="1"/>
  </ignoredError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6"/>
  <sheetViews>
    <sheetView zoomScale="80" zoomScaleNormal="80" zoomScalePageLayoutView="0" workbookViewId="0" topLeftCell="A4">
      <selection activeCell="A16" sqref="A16:G16"/>
    </sheetView>
  </sheetViews>
  <sheetFormatPr defaultColWidth="11.57421875" defaultRowHeight="12.75"/>
  <cols>
    <col min="1" max="1" width="50.140625" style="155" customWidth="1"/>
    <col min="2" max="2" width="30.421875" style="155" customWidth="1"/>
    <col min="3" max="3" width="12.00390625" style="155" customWidth="1"/>
    <col min="4" max="4" width="17.421875" style="155" customWidth="1"/>
    <col min="5" max="5" width="16.8515625" style="155" customWidth="1"/>
    <col min="6" max="6" width="19.00390625" style="155" customWidth="1"/>
    <col min="7" max="7" width="17.421875" style="155" customWidth="1"/>
    <col min="8" max="16384" width="11.421875" style="155" customWidth="1"/>
  </cols>
  <sheetData>
    <row r="1" s="63" customFormat="1" ht="12">
      <c r="G1" s="64"/>
    </row>
    <row r="2" spans="1:7" s="63" customFormat="1" ht="16.5">
      <c r="A2" s="1202" t="s">
        <v>12</v>
      </c>
      <c r="B2" s="1202"/>
      <c r="C2" s="1202"/>
      <c r="D2" s="1202"/>
      <c r="E2" s="1202"/>
      <c r="F2" s="1202"/>
      <c r="G2" s="1202"/>
    </row>
    <row r="3" spans="1:7" s="63" customFormat="1" ht="16.5">
      <c r="A3" s="1202" t="s">
        <v>331</v>
      </c>
      <c r="B3" s="1202"/>
      <c r="C3" s="1202"/>
      <c r="D3" s="1202"/>
      <c r="E3" s="1202"/>
      <c r="F3" s="1202"/>
      <c r="G3" s="1202"/>
    </row>
    <row r="4" spans="1:7" s="139" customFormat="1" ht="24" customHeight="1">
      <c r="A4" s="137"/>
      <c r="B4" s="137"/>
      <c r="C4" s="137"/>
      <c r="D4" s="137"/>
      <c r="G4" s="140"/>
    </row>
    <row r="5" spans="1:7" s="63" customFormat="1" ht="13.5" customHeight="1">
      <c r="A5" s="1057" t="s">
        <v>337</v>
      </c>
      <c r="B5" s="1057"/>
      <c r="C5" s="1057"/>
      <c r="D5" s="1059">
        <f>DATOS!C5</f>
        <v>0</v>
      </c>
      <c r="E5" s="1059"/>
      <c r="G5" s="64"/>
    </row>
    <row r="6" spans="1:7" s="63" customFormat="1" ht="13.5" customHeight="1">
      <c r="A6" s="1057" t="s">
        <v>336</v>
      </c>
      <c r="B6" s="1057"/>
      <c r="C6" s="1057"/>
      <c r="D6" s="1059">
        <f>DATOS!C6</f>
        <v>0</v>
      </c>
      <c r="E6" s="1059"/>
      <c r="G6" s="64"/>
    </row>
    <row r="7" spans="1:7" s="63" customFormat="1" ht="13.5" customHeight="1">
      <c r="A7" s="1057" t="s">
        <v>335</v>
      </c>
      <c r="B7" s="1057"/>
      <c r="C7" s="1057"/>
      <c r="D7" s="1060">
        <f>DATOS!C7</f>
        <v>0</v>
      </c>
      <c r="E7" s="1060"/>
      <c r="G7" s="64"/>
    </row>
    <row r="8" spans="1:7" s="63" customFormat="1" ht="13.5" customHeight="1">
      <c r="A8" s="1057" t="s">
        <v>205</v>
      </c>
      <c r="B8" s="1057"/>
      <c r="C8" s="1057"/>
      <c r="D8" s="1059">
        <f>DATOS!C8</f>
        <v>0</v>
      </c>
      <c r="E8" s="1059"/>
      <c r="G8" s="64"/>
    </row>
    <row r="9" spans="1:7" s="63" customFormat="1" ht="24" customHeight="1">
      <c r="A9" s="84"/>
      <c r="B9" s="84"/>
      <c r="C9" s="84"/>
      <c r="D9" s="47"/>
      <c r="G9" s="64"/>
    </row>
    <row r="10" spans="1:7" s="139" customFormat="1" ht="16.5">
      <c r="A10" s="1157" t="s">
        <v>277</v>
      </c>
      <c r="B10" s="1157"/>
      <c r="C10" s="1157"/>
      <c r="D10" s="1157"/>
      <c r="E10" s="1157"/>
      <c r="F10" s="1157"/>
      <c r="G10" s="1157"/>
    </row>
    <row r="11" spans="1:7" s="139" customFormat="1" ht="18" customHeight="1">
      <c r="A11" s="1201" t="s">
        <v>457</v>
      </c>
      <c r="B11" s="1201"/>
      <c r="C11" s="1201"/>
      <c r="D11" s="1201"/>
      <c r="E11" s="1201"/>
      <c r="F11" s="1201"/>
      <c r="G11" s="1201"/>
    </row>
    <row r="12" spans="1:4" s="139" customFormat="1" ht="24" customHeight="1">
      <c r="A12" s="539"/>
      <c r="B12" s="539"/>
      <c r="C12" s="539"/>
      <c r="D12" s="539"/>
    </row>
    <row r="13" ht="15">
      <c r="A13" s="733"/>
    </row>
    <row r="14" spans="1:7" s="735" customFormat="1" ht="51" customHeight="1">
      <c r="A14" s="655" t="s">
        <v>242</v>
      </c>
      <c r="B14" s="655" t="s">
        <v>243</v>
      </c>
      <c r="C14" s="655" t="s">
        <v>202</v>
      </c>
      <c r="D14" s="655" t="s">
        <v>203</v>
      </c>
      <c r="E14" s="655" t="s">
        <v>87</v>
      </c>
      <c r="F14" s="655" t="s">
        <v>130</v>
      </c>
      <c r="G14" s="655" t="s">
        <v>42</v>
      </c>
    </row>
    <row r="15" spans="1:7" s="63" customFormat="1" ht="12">
      <c r="A15" s="736" t="s">
        <v>247</v>
      </c>
      <c r="B15" s="736" t="s">
        <v>248</v>
      </c>
      <c r="C15" s="736" t="s">
        <v>249</v>
      </c>
      <c r="D15" s="736" t="s">
        <v>250</v>
      </c>
      <c r="E15" s="736" t="s">
        <v>251</v>
      </c>
      <c r="F15" s="736" t="s">
        <v>252</v>
      </c>
      <c r="G15" s="736" t="s">
        <v>129</v>
      </c>
    </row>
    <row r="16" spans="1:7" s="885" customFormat="1" ht="12">
      <c r="A16" s="99"/>
      <c r="B16" s="99"/>
      <c r="C16" s="99"/>
      <c r="D16" s="99"/>
      <c r="E16" s="859"/>
      <c r="F16" s="859"/>
      <c r="G16" s="859"/>
    </row>
    <row r="17" spans="1:7" s="885" customFormat="1" ht="12">
      <c r="A17" s="99"/>
      <c r="B17" s="99"/>
      <c r="C17" s="99"/>
      <c r="D17" s="99"/>
      <c r="E17" s="859"/>
      <c r="F17" s="859"/>
      <c r="G17" s="859"/>
    </row>
    <row r="18" spans="1:7" s="885" customFormat="1" ht="12">
      <c r="A18" s="99"/>
      <c r="B18" s="99"/>
      <c r="C18" s="99"/>
      <c r="D18" s="99"/>
      <c r="E18" s="859"/>
      <c r="F18" s="859"/>
      <c r="G18" s="859"/>
    </row>
    <row r="19" spans="1:7" s="885" customFormat="1" ht="12">
      <c r="A19" s="99"/>
      <c r="B19" s="99"/>
      <c r="C19" s="99"/>
      <c r="D19" s="99"/>
      <c r="E19" s="859"/>
      <c r="F19" s="859"/>
      <c r="G19" s="859"/>
    </row>
    <row r="20" spans="1:7" s="885" customFormat="1" ht="12">
      <c r="A20" s="99"/>
      <c r="B20" s="99"/>
      <c r="C20" s="99"/>
      <c r="D20" s="99"/>
      <c r="E20" s="859"/>
      <c r="F20" s="859"/>
      <c r="G20" s="859"/>
    </row>
    <row r="21" spans="1:7" s="885" customFormat="1" ht="12">
      <c r="A21" s="99"/>
      <c r="B21" s="99"/>
      <c r="C21" s="99"/>
      <c r="D21" s="99"/>
      <c r="E21" s="859"/>
      <c r="F21" s="859"/>
      <c r="G21" s="859"/>
    </row>
    <row r="22" spans="1:7" s="885" customFormat="1" ht="12">
      <c r="A22" s="99"/>
      <c r="B22" s="99"/>
      <c r="C22" s="99"/>
      <c r="D22" s="99"/>
      <c r="E22" s="859"/>
      <c r="F22" s="859"/>
      <c r="G22" s="859"/>
    </row>
    <row r="23" spans="1:7" s="885" customFormat="1" ht="12">
      <c r="A23" s="99"/>
      <c r="B23" s="99"/>
      <c r="C23" s="99"/>
      <c r="D23" s="99"/>
      <c r="E23" s="859"/>
      <c r="F23" s="859"/>
      <c r="G23" s="859"/>
    </row>
    <row r="24" spans="1:7" s="885" customFormat="1" ht="12">
      <c r="A24" s="99"/>
      <c r="B24" s="99"/>
      <c r="C24" s="99"/>
      <c r="D24" s="99"/>
      <c r="E24" s="859"/>
      <c r="F24" s="859"/>
      <c r="G24" s="859"/>
    </row>
    <row r="25" spans="1:7" s="885" customFormat="1" ht="12">
      <c r="A25" s="99"/>
      <c r="B25" s="99"/>
      <c r="C25" s="99"/>
      <c r="D25" s="99"/>
      <c r="E25" s="859"/>
      <c r="F25" s="859"/>
      <c r="G25" s="859"/>
    </row>
    <row r="26" spans="1:7" s="885" customFormat="1" ht="12">
      <c r="A26" s="99"/>
      <c r="B26" s="99"/>
      <c r="C26" s="99"/>
      <c r="D26" s="99"/>
      <c r="E26" s="859"/>
      <c r="F26" s="859"/>
      <c r="G26" s="859"/>
    </row>
    <row r="27" spans="1:7" s="885" customFormat="1" ht="12">
      <c r="A27" s="99"/>
      <c r="B27" s="99"/>
      <c r="C27" s="99"/>
      <c r="D27" s="99"/>
      <c r="E27" s="859"/>
      <c r="F27" s="859"/>
      <c r="G27" s="859"/>
    </row>
    <row r="28" spans="1:7" s="885" customFormat="1" ht="12">
      <c r="A28" s="99"/>
      <c r="B28" s="99"/>
      <c r="C28" s="99"/>
      <c r="D28" s="99"/>
      <c r="E28" s="859"/>
      <c r="F28" s="859"/>
      <c r="G28" s="859"/>
    </row>
    <row r="29" spans="1:7" s="885" customFormat="1" ht="12">
      <c r="A29" s="99"/>
      <c r="B29" s="99"/>
      <c r="C29" s="99"/>
      <c r="D29" s="99"/>
      <c r="E29" s="859"/>
      <c r="F29" s="859"/>
      <c r="G29" s="859"/>
    </row>
    <row r="30" spans="1:7" s="885" customFormat="1" ht="12">
      <c r="A30" s="99"/>
      <c r="B30" s="99"/>
      <c r="C30" s="99"/>
      <c r="D30" s="99"/>
      <c r="E30" s="859"/>
      <c r="F30" s="859"/>
      <c r="G30" s="859"/>
    </row>
    <row r="31" spans="1:7" s="885" customFormat="1" ht="12">
      <c r="A31" s="99"/>
      <c r="B31" s="99"/>
      <c r="C31" s="99"/>
      <c r="D31" s="99"/>
      <c r="E31" s="859"/>
      <c r="F31" s="859"/>
      <c r="G31" s="859"/>
    </row>
    <row r="32" spans="1:7" s="885" customFormat="1" ht="12">
      <c r="A32" s="99"/>
      <c r="B32" s="99"/>
      <c r="C32" s="99"/>
      <c r="D32" s="99"/>
      <c r="E32" s="859"/>
      <c r="F32" s="859"/>
      <c r="G32" s="859"/>
    </row>
    <row r="33" spans="1:7" s="885" customFormat="1" ht="12">
      <c r="A33" s="99"/>
      <c r="B33" s="99"/>
      <c r="C33" s="99"/>
      <c r="D33" s="99"/>
      <c r="E33" s="859"/>
      <c r="F33" s="859"/>
      <c r="G33" s="859"/>
    </row>
    <row r="34" spans="1:7" s="885" customFormat="1" ht="12">
      <c r="A34" s="99"/>
      <c r="B34" s="99"/>
      <c r="C34" s="99"/>
      <c r="D34" s="99"/>
      <c r="E34" s="859"/>
      <c r="F34" s="859"/>
      <c r="G34" s="859"/>
    </row>
    <row r="35" spans="1:7" s="885" customFormat="1" ht="12">
      <c r="A35" s="99"/>
      <c r="B35" s="99"/>
      <c r="C35" s="99"/>
      <c r="D35" s="99"/>
      <c r="E35" s="859"/>
      <c r="F35" s="859"/>
      <c r="G35" s="859"/>
    </row>
    <row r="36" spans="1:7" s="885" customFormat="1" ht="12">
      <c r="A36" s="99"/>
      <c r="B36" s="99"/>
      <c r="C36" s="99"/>
      <c r="D36" s="99"/>
      <c r="E36" s="859"/>
      <c r="F36" s="859"/>
      <c r="G36" s="859"/>
    </row>
    <row r="37" spans="1:7" s="885" customFormat="1" ht="12">
      <c r="A37" s="99"/>
      <c r="B37" s="99"/>
      <c r="C37" s="99"/>
      <c r="D37" s="99"/>
      <c r="E37" s="859"/>
      <c r="F37" s="859"/>
      <c r="G37" s="859"/>
    </row>
    <row r="38" spans="1:7" s="885" customFormat="1" ht="12">
      <c r="A38" s="99"/>
      <c r="B38" s="99"/>
      <c r="C38" s="99"/>
      <c r="D38" s="99"/>
      <c r="E38" s="859"/>
      <c r="F38" s="859"/>
      <c r="G38" s="859"/>
    </row>
    <row r="39" spans="1:7" s="885" customFormat="1" ht="12">
      <c r="A39" s="99"/>
      <c r="B39" s="99"/>
      <c r="C39" s="99"/>
      <c r="D39" s="99"/>
      <c r="E39" s="859"/>
      <c r="F39" s="859"/>
      <c r="G39" s="859"/>
    </row>
    <row r="40" spans="1:7" s="885" customFormat="1" ht="12">
      <c r="A40" s="99"/>
      <c r="B40" s="99"/>
      <c r="C40" s="99"/>
      <c r="D40" s="99"/>
      <c r="E40" s="859"/>
      <c r="F40" s="859"/>
      <c r="G40" s="859"/>
    </row>
    <row r="41" spans="1:7" s="885" customFormat="1" ht="12">
      <c r="A41" s="99"/>
      <c r="B41" s="99"/>
      <c r="C41" s="99"/>
      <c r="D41" s="99"/>
      <c r="E41" s="859"/>
      <c r="F41" s="859"/>
      <c r="G41" s="859"/>
    </row>
    <row r="42" spans="1:7" s="885" customFormat="1" ht="12">
      <c r="A42" s="99"/>
      <c r="B42" s="99"/>
      <c r="C42" s="99"/>
      <c r="D42" s="99"/>
      <c r="E42" s="859"/>
      <c r="F42" s="859"/>
      <c r="G42" s="859"/>
    </row>
    <row r="43" spans="1:7" s="885" customFormat="1" ht="12">
      <c r="A43" s="99"/>
      <c r="B43" s="99"/>
      <c r="C43" s="99"/>
      <c r="D43" s="99"/>
      <c r="E43" s="859"/>
      <c r="F43" s="859"/>
      <c r="G43" s="859"/>
    </row>
    <row r="44" spans="1:7" s="885" customFormat="1" ht="12">
      <c r="A44" s="99"/>
      <c r="B44" s="99"/>
      <c r="C44" s="99"/>
      <c r="D44" s="99"/>
      <c r="E44" s="859"/>
      <c r="F44" s="859"/>
      <c r="G44" s="859"/>
    </row>
    <row r="45" spans="1:7" s="885" customFormat="1" ht="12">
      <c r="A45" s="99"/>
      <c r="B45" s="99"/>
      <c r="C45" s="99"/>
      <c r="D45" s="99"/>
      <c r="E45" s="859"/>
      <c r="F45" s="859"/>
      <c r="G45" s="859"/>
    </row>
    <row r="46" spans="1:7" s="885" customFormat="1" ht="12">
      <c r="A46" s="99"/>
      <c r="B46" s="99"/>
      <c r="C46" s="99"/>
      <c r="D46" s="99"/>
      <c r="E46" s="859"/>
      <c r="F46" s="859"/>
      <c r="G46" s="859"/>
    </row>
    <row r="47" spans="1:7" s="885" customFormat="1" ht="12">
      <c r="A47" s="99"/>
      <c r="B47" s="99"/>
      <c r="C47" s="99"/>
      <c r="D47" s="99"/>
      <c r="E47" s="859"/>
      <c r="F47" s="859"/>
      <c r="G47" s="859"/>
    </row>
    <row r="48" spans="1:7" s="885" customFormat="1" ht="12">
      <c r="A48" s="99"/>
      <c r="B48" s="99"/>
      <c r="C48" s="99"/>
      <c r="D48" s="99"/>
      <c r="E48" s="859"/>
      <c r="F48" s="859"/>
      <c r="G48" s="859"/>
    </row>
    <row r="49" spans="1:7" s="885" customFormat="1" ht="12">
      <c r="A49" s="99"/>
      <c r="B49" s="99"/>
      <c r="C49" s="99"/>
      <c r="D49" s="99"/>
      <c r="E49" s="859"/>
      <c r="F49" s="859"/>
      <c r="G49" s="859"/>
    </row>
    <row r="50" spans="1:7" s="885" customFormat="1" ht="12">
      <c r="A50" s="99"/>
      <c r="B50" s="99"/>
      <c r="C50" s="99"/>
      <c r="D50" s="99"/>
      <c r="E50" s="859"/>
      <c r="F50" s="859"/>
      <c r="G50" s="859"/>
    </row>
    <row r="51" spans="1:7" s="885" customFormat="1" ht="12">
      <c r="A51" s="99"/>
      <c r="B51" s="99"/>
      <c r="C51" s="99"/>
      <c r="D51" s="99"/>
      <c r="E51" s="859"/>
      <c r="F51" s="859"/>
      <c r="G51" s="859"/>
    </row>
    <row r="52" spans="1:7" s="885" customFormat="1" ht="12">
      <c r="A52" s="99"/>
      <c r="B52" s="99"/>
      <c r="C52" s="99"/>
      <c r="D52" s="99"/>
      <c r="E52" s="859"/>
      <c r="F52" s="859"/>
      <c r="G52" s="859"/>
    </row>
    <row r="53" spans="1:7" s="885" customFormat="1" ht="12">
      <c r="A53" s="99"/>
      <c r="B53" s="99"/>
      <c r="C53" s="99"/>
      <c r="D53" s="99"/>
      <c r="E53" s="859"/>
      <c r="F53" s="859"/>
      <c r="G53" s="859"/>
    </row>
    <row r="54" spans="1:7" s="885" customFormat="1" ht="12">
      <c r="A54" s="99"/>
      <c r="B54" s="99"/>
      <c r="C54" s="99"/>
      <c r="D54" s="99"/>
      <c r="E54" s="859"/>
      <c r="F54" s="859"/>
      <c r="G54" s="859"/>
    </row>
    <row r="55" spans="1:7" s="885" customFormat="1" ht="12">
      <c r="A55" s="99"/>
      <c r="B55" s="99"/>
      <c r="C55" s="99"/>
      <c r="D55" s="99"/>
      <c r="E55" s="859"/>
      <c r="F55" s="859"/>
      <c r="G55" s="859"/>
    </row>
    <row r="56" spans="1:7" s="885" customFormat="1" ht="12">
      <c r="A56" s="99"/>
      <c r="B56" s="99"/>
      <c r="C56" s="99"/>
      <c r="D56" s="99"/>
      <c r="E56" s="859"/>
      <c r="F56" s="859"/>
      <c r="G56" s="859"/>
    </row>
    <row r="57" spans="1:7" s="885" customFormat="1" ht="12">
      <c r="A57" s="99"/>
      <c r="B57" s="99"/>
      <c r="C57" s="99"/>
      <c r="D57" s="99"/>
      <c r="E57" s="859"/>
      <c r="F57" s="859"/>
      <c r="G57" s="859"/>
    </row>
    <row r="58" spans="1:7" s="885" customFormat="1" ht="12">
      <c r="A58" s="99"/>
      <c r="B58" s="99"/>
      <c r="C58" s="99"/>
      <c r="D58" s="99"/>
      <c r="E58" s="859"/>
      <c r="F58" s="859"/>
      <c r="G58" s="859"/>
    </row>
    <row r="59" spans="1:7" s="885" customFormat="1" ht="12">
      <c r="A59" s="99"/>
      <c r="B59" s="99"/>
      <c r="C59" s="99"/>
      <c r="D59" s="99"/>
      <c r="E59" s="859"/>
      <c r="F59" s="859"/>
      <c r="G59" s="859"/>
    </row>
    <row r="60" spans="1:7" s="885" customFormat="1" ht="12">
      <c r="A60" s="99"/>
      <c r="B60" s="99"/>
      <c r="C60" s="99"/>
      <c r="D60" s="99"/>
      <c r="E60" s="859"/>
      <c r="F60" s="859"/>
      <c r="G60" s="859"/>
    </row>
    <row r="61" spans="1:7" s="885" customFormat="1" ht="12">
      <c r="A61" s="99"/>
      <c r="B61" s="99"/>
      <c r="C61" s="99"/>
      <c r="D61" s="99"/>
      <c r="E61" s="859"/>
      <c r="F61" s="859"/>
      <c r="G61" s="859"/>
    </row>
    <row r="62" spans="1:7" s="885" customFormat="1" ht="12">
      <c r="A62" s="99"/>
      <c r="B62" s="99"/>
      <c r="C62" s="99"/>
      <c r="D62" s="99"/>
      <c r="E62" s="859"/>
      <c r="F62" s="859"/>
      <c r="G62" s="859"/>
    </row>
    <row r="63" spans="1:7" s="885" customFormat="1" ht="12">
      <c r="A63" s="99"/>
      <c r="B63" s="99"/>
      <c r="C63" s="99"/>
      <c r="D63" s="99"/>
      <c r="E63" s="859"/>
      <c r="F63" s="859"/>
      <c r="G63" s="859"/>
    </row>
    <row r="64" spans="1:7" s="885" customFormat="1" ht="12">
      <c r="A64" s="99"/>
      <c r="B64" s="99"/>
      <c r="C64" s="99"/>
      <c r="D64" s="99"/>
      <c r="E64" s="859"/>
      <c r="F64" s="859"/>
      <c r="G64" s="859"/>
    </row>
    <row r="65" spans="1:7" s="885" customFormat="1" ht="12">
      <c r="A65" s="99"/>
      <c r="B65" s="99"/>
      <c r="C65" s="99"/>
      <c r="D65" s="99"/>
      <c r="E65" s="859"/>
      <c r="F65" s="859"/>
      <c r="G65" s="859"/>
    </row>
    <row r="66" spans="1:7" s="885" customFormat="1" ht="12">
      <c r="A66" s="99"/>
      <c r="B66" s="99"/>
      <c r="C66" s="99"/>
      <c r="D66" s="99"/>
      <c r="E66" s="859"/>
      <c r="F66" s="859"/>
      <c r="G66" s="859"/>
    </row>
    <row r="67" spans="1:7" s="885" customFormat="1" ht="12">
      <c r="A67" s="99"/>
      <c r="B67" s="99"/>
      <c r="C67" s="99"/>
      <c r="D67" s="99"/>
      <c r="E67" s="859"/>
      <c r="F67" s="859"/>
      <c r="G67" s="859"/>
    </row>
    <row r="68" spans="1:7" s="885" customFormat="1" ht="12">
      <c r="A68" s="99"/>
      <c r="B68" s="99"/>
      <c r="C68" s="99"/>
      <c r="D68" s="99"/>
      <c r="E68" s="859"/>
      <c r="F68" s="859"/>
      <c r="G68" s="859"/>
    </row>
    <row r="69" spans="1:7" s="885" customFormat="1" ht="12">
      <c r="A69" s="99"/>
      <c r="B69" s="99"/>
      <c r="C69" s="99"/>
      <c r="D69" s="99"/>
      <c r="E69" s="859"/>
      <c r="F69" s="859"/>
      <c r="G69" s="859"/>
    </row>
    <row r="70" spans="1:7" s="885" customFormat="1" ht="12">
      <c r="A70" s="99"/>
      <c r="B70" s="99"/>
      <c r="C70" s="99"/>
      <c r="D70" s="99"/>
      <c r="E70" s="859"/>
      <c r="F70" s="859"/>
      <c r="G70" s="859"/>
    </row>
    <row r="71" spans="1:7" s="885" customFormat="1" ht="12">
      <c r="A71" s="99"/>
      <c r="B71" s="99"/>
      <c r="C71" s="99"/>
      <c r="D71" s="99"/>
      <c r="E71" s="859"/>
      <c r="F71" s="859"/>
      <c r="G71" s="859"/>
    </row>
    <row r="72" spans="1:7" s="885" customFormat="1" ht="12">
      <c r="A72" s="99"/>
      <c r="B72" s="99"/>
      <c r="C72" s="99"/>
      <c r="D72" s="99"/>
      <c r="E72" s="859"/>
      <c r="F72" s="859"/>
      <c r="G72" s="859"/>
    </row>
    <row r="73" spans="1:7" s="885" customFormat="1" ht="12">
      <c r="A73" s="99"/>
      <c r="B73" s="99"/>
      <c r="C73" s="99"/>
      <c r="D73" s="99"/>
      <c r="E73" s="859"/>
      <c r="F73" s="859"/>
      <c r="G73" s="859"/>
    </row>
    <row r="74" spans="1:7" s="885" customFormat="1" ht="12">
      <c r="A74" s="99"/>
      <c r="B74" s="99"/>
      <c r="C74" s="99"/>
      <c r="D74" s="99"/>
      <c r="E74" s="859"/>
      <c r="F74" s="859"/>
      <c r="G74" s="859"/>
    </row>
    <row r="75" spans="1:7" s="885" customFormat="1" ht="12">
      <c r="A75" s="99"/>
      <c r="B75" s="99"/>
      <c r="C75" s="99"/>
      <c r="D75" s="99"/>
      <c r="E75" s="859"/>
      <c r="F75" s="859"/>
      <c r="G75" s="859"/>
    </row>
    <row r="76" spans="1:7" s="885" customFormat="1" ht="12">
      <c r="A76" s="99"/>
      <c r="B76" s="99"/>
      <c r="C76" s="99"/>
      <c r="D76" s="99"/>
      <c r="E76" s="859"/>
      <c r="F76" s="859"/>
      <c r="G76" s="859"/>
    </row>
    <row r="77" spans="1:7" s="885" customFormat="1" ht="12">
      <c r="A77" s="99"/>
      <c r="B77" s="99"/>
      <c r="C77" s="99"/>
      <c r="D77" s="99"/>
      <c r="E77" s="859"/>
      <c r="F77" s="859"/>
      <c r="G77" s="859"/>
    </row>
    <row r="78" spans="1:7" s="885" customFormat="1" ht="12">
      <c r="A78" s="99"/>
      <c r="B78" s="99"/>
      <c r="C78" s="99"/>
      <c r="D78" s="99"/>
      <c r="E78" s="859"/>
      <c r="F78" s="859"/>
      <c r="G78" s="859"/>
    </row>
    <row r="79" spans="1:7" s="885" customFormat="1" ht="12">
      <c r="A79" s="99"/>
      <c r="B79" s="99"/>
      <c r="C79" s="99"/>
      <c r="D79" s="99"/>
      <c r="E79" s="859"/>
      <c r="F79" s="859"/>
      <c r="G79" s="859"/>
    </row>
    <row r="80" spans="1:7" s="885" customFormat="1" ht="12">
      <c r="A80" s="99"/>
      <c r="B80" s="99"/>
      <c r="C80" s="99"/>
      <c r="D80" s="99"/>
      <c r="E80" s="859"/>
      <c r="F80" s="859"/>
      <c r="G80" s="859"/>
    </row>
    <row r="81" spans="1:7" s="885" customFormat="1" ht="12">
      <c r="A81" s="99"/>
      <c r="B81" s="99"/>
      <c r="C81" s="99"/>
      <c r="D81" s="99"/>
      <c r="E81" s="859"/>
      <c r="F81" s="859"/>
      <c r="G81" s="859"/>
    </row>
    <row r="82" spans="1:7" s="885" customFormat="1" ht="12">
      <c r="A82" s="99"/>
      <c r="B82" s="99"/>
      <c r="C82" s="99"/>
      <c r="D82" s="99"/>
      <c r="E82" s="859"/>
      <c r="F82" s="859"/>
      <c r="G82" s="859"/>
    </row>
    <row r="83" spans="1:7" s="885" customFormat="1" ht="12">
      <c r="A83" s="99"/>
      <c r="B83" s="99"/>
      <c r="C83" s="99"/>
      <c r="D83" s="99"/>
      <c r="E83" s="859"/>
      <c r="F83" s="859"/>
      <c r="G83" s="859"/>
    </row>
    <row r="84" spans="1:7" s="885" customFormat="1" ht="12">
      <c r="A84" s="99"/>
      <c r="B84" s="99"/>
      <c r="C84" s="99"/>
      <c r="D84" s="99"/>
      <c r="E84" s="859"/>
      <c r="F84" s="859"/>
      <c r="G84" s="859"/>
    </row>
    <row r="85" spans="1:7" s="885" customFormat="1" ht="12">
      <c r="A85" s="99"/>
      <c r="B85" s="99"/>
      <c r="C85" s="99"/>
      <c r="D85" s="99"/>
      <c r="E85" s="859"/>
      <c r="F85" s="859"/>
      <c r="G85" s="859"/>
    </row>
    <row r="86" spans="1:7" s="885" customFormat="1" ht="12">
      <c r="A86" s="99"/>
      <c r="B86" s="99"/>
      <c r="C86" s="99"/>
      <c r="D86" s="99"/>
      <c r="E86" s="859"/>
      <c r="F86" s="859"/>
      <c r="G86" s="859"/>
    </row>
    <row r="87" spans="1:7" s="885" customFormat="1" ht="12">
      <c r="A87" s="99"/>
      <c r="B87" s="99"/>
      <c r="C87" s="99"/>
      <c r="D87" s="99"/>
      <c r="E87" s="859"/>
      <c r="F87" s="859"/>
      <c r="G87" s="859"/>
    </row>
    <row r="88" spans="1:7" s="885" customFormat="1" ht="12">
      <c r="A88" s="99"/>
      <c r="B88" s="99"/>
      <c r="C88" s="99"/>
      <c r="D88" s="99"/>
      <c r="E88" s="859"/>
      <c r="F88" s="859"/>
      <c r="G88" s="859"/>
    </row>
    <row r="89" spans="1:7" s="885" customFormat="1" ht="12">
      <c r="A89" s="99"/>
      <c r="B89" s="99"/>
      <c r="C89" s="99"/>
      <c r="D89" s="99"/>
      <c r="E89" s="859"/>
      <c r="F89" s="859"/>
      <c r="G89" s="859"/>
    </row>
    <row r="90" spans="1:7" s="885" customFormat="1" ht="12">
      <c r="A90" s="99"/>
      <c r="B90" s="99"/>
      <c r="C90" s="99"/>
      <c r="D90" s="99"/>
      <c r="E90" s="859"/>
      <c r="F90" s="859"/>
      <c r="G90" s="859"/>
    </row>
    <row r="91" spans="1:7" s="885" customFormat="1" ht="12">
      <c r="A91" s="99"/>
      <c r="B91" s="99"/>
      <c r="C91" s="99"/>
      <c r="D91" s="99"/>
      <c r="E91" s="859"/>
      <c r="F91" s="859"/>
      <c r="G91" s="859"/>
    </row>
    <row r="92" spans="1:7" s="885" customFormat="1" ht="12">
      <c r="A92" s="99"/>
      <c r="B92" s="99"/>
      <c r="C92" s="99"/>
      <c r="D92" s="99"/>
      <c r="E92" s="859"/>
      <c r="F92" s="859"/>
      <c r="G92" s="859"/>
    </row>
    <row r="93" spans="1:7" s="885" customFormat="1" ht="12">
      <c r="A93" s="99"/>
      <c r="B93" s="99"/>
      <c r="C93" s="99"/>
      <c r="D93" s="99"/>
      <c r="E93" s="859"/>
      <c r="F93" s="859"/>
      <c r="G93" s="859"/>
    </row>
    <row r="94" spans="1:7" s="885" customFormat="1" ht="12">
      <c r="A94" s="99"/>
      <c r="B94" s="99"/>
      <c r="C94" s="99"/>
      <c r="D94" s="99"/>
      <c r="E94" s="859"/>
      <c r="F94" s="859"/>
      <c r="G94" s="859"/>
    </row>
    <row r="95" spans="1:7" s="885" customFormat="1" ht="12">
      <c r="A95" s="99"/>
      <c r="B95" s="99"/>
      <c r="C95" s="99"/>
      <c r="D95" s="99"/>
      <c r="E95" s="859"/>
      <c r="F95" s="859"/>
      <c r="G95" s="859"/>
    </row>
    <row r="96" spans="1:7" s="885" customFormat="1" ht="12">
      <c r="A96" s="99"/>
      <c r="B96" s="99"/>
      <c r="C96" s="99"/>
      <c r="D96" s="99"/>
      <c r="E96" s="859"/>
      <c r="F96" s="859"/>
      <c r="G96" s="859"/>
    </row>
    <row r="97" spans="1:7" s="885" customFormat="1" ht="12">
      <c r="A97" s="99"/>
      <c r="B97" s="99"/>
      <c r="C97" s="99"/>
      <c r="D97" s="99"/>
      <c r="E97" s="859"/>
      <c r="F97" s="859"/>
      <c r="G97" s="859"/>
    </row>
    <row r="98" spans="1:7" s="885" customFormat="1" ht="12">
      <c r="A98" s="99"/>
      <c r="B98" s="99"/>
      <c r="C98" s="99"/>
      <c r="D98" s="99"/>
      <c r="E98" s="859"/>
      <c r="F98" s="859"/>
      <c r="G98" s="859"/>
    </row>
    <row r="99" spans="1:7" s="885" customFormat="1" ht="12">
      <c r="A99" s="99"/>
      <c r="B99" s="99"/>
      <c r="C99" s="99"/>
      <c r="D99" s="99"/>
      <c r="E99" s="859"/>
      <c r="F99" s="859"/>
      <c r="G99" s="859"/>
    </row>
    <row r="100" spans="1:7" s="885" customFormat="1" ht="12">
      <c r="A100" s="99"/>
      <c r="B100" s="99"/>
      <c r="C100" s="99"/>
      <c r="D100" s="99"/>
      <c r="E100" s="859"/>
      <c r="F100" s="859"/>
      <c r="G100" s="859"/>
    </row>
    <row r="101" spans="1:7" s="885" customFormat="1" ht="12">
      <c r="A101" s="99"/>
      <c r="B101" s="99"/>
      <c r="C101" s="99"/>
      <c r="D101" s="99"/>
      <c r="E101" s="859"/>
      <c r="F101" s="859"/>
      <c r="G101" s="859"/>
    </row>
    <row r="102" spans="1:7" s="885" customFormat="1" ht="12">
      <c r="A102" s="99"/>
      <c r="B102" s="99"/>
      <c r="C102" s="99"/>
      <c r="D102" s="99"/>
      <c r="E102" s="859"/>
      <c r="F102" s="859"/>
      <c r="G102" s="859"/>
    </row>
    <row r="103" spans="1:7" s="885" customFormat="1" ht="12">
      <c r="A103" s="99"/>
      <c r="B103" s="99"/>
      <c r="C103" s="99"/>
      <c r="D103" s="99"/>
      <c r="E103" s="859"/>
      <c r="F103" s="859"/>
      <c r="G103" s="859"/>
    </row>
    <row r="104" spans="1:7" s="885" customFormat="1" ht="12">
      <c r="A104" s="99"/>
      <c r="B104" s="99"/>
      <c r="C104" s="99"/>
      <c r="D104" s="99"/>
      <c r="E104" s="859"/>
      <c r="F104" s="859"/>
      <c r="G104" s="859"/>
    </row>
    <row r="105" spans="1:7" s="885" customFormat="1" ht="12">
      <c r="A105" s="99"/>
      <c r="B105" s="99"/>
      <c r="C105" s="99"/>
      <c r="D105" s="99"/>
      <c r="E105" s="859"/>
      <c r="F105" s="859"/>
      <c r="G105" s="859"/>
    </row>
    <row r="106" spans="1:7" s="885" customFormat="1" ht="12">
      <c r="A106" s="99"/>
      <c r="B106" s="99"/>
      <c r="C106" s="99"/>
      <c r="D106" s="99"/>
      <c r="E106" s="859"/>
      <c r="F106" s="859"/>
      <c r="G106" s="859"/>
    </row>
    <row r="107" spans="1:7" s="885" customFormat="1" ht="12">
      <c r="A107" s="99"/>
      <c r="B107" s="99"/>
      <c r="C107" s="99"/>
      <c r="D107" s="99"/>
      <c r="E107" s="859"/>
      <c r="F107" s="859"/>
      <c r="G107" s="859"/>
    </row>
    <row r="108" spans="1:7" s="885" customFormat="1" ht="12">
      <c r="A108" s="99"/>
      <c r="B108" s="99"/>
      <c r="C108" s="99"/>
      <c r="D108" s="99"/>
      <c r="E108" s="859"/>
      <c r="F108" s="859"/>
      <c r="G108" s="859"/>
    </row>
    <row r="109" spans="1:7" s="885" customFormat="1" ht="12">
      <c r="A109" s="99"/>
      <c r="B109" s="99"/>
      <c r="C109" s="99"/>
      <c r="D109" s="99"/>
      <c r="E109" s="859"/>
      <c r="F109" s="859"/>
      <c r="G109" s="859"/>
    </row>
    <row r="110" spans="1:7" s="885" customFormat="1" ht="12">
      <c r="A110" s="99"/>
      <c r="B110" s="99"/>
      <c r="C110" s="99"/>
      <c r="D110" s="99"/>
      <c r="E110" s="859"/>
      <c r="F110" s="859"/>
      <c r="G110" s="859"/>
    </row>
    <row r="111" spans="1:7" s="885" customFormat="1" ht="12">
      <c r="A111" s="99"/>
      <c r="B111" s="99"/>
      <c r="C111" s="99"/>
      <c r="D111" s="99"/>
      <c r="E111" s="859"/>
      <c r="F111" s="859"/>
      <c r="G111" s="859"/>
    </row>
    <row r="112" spans="1:7" s="885" customFormat="1" ht="12">
      <c r="A112" s="99"/>
      <c r="B112" s="99"/>
      <c r="C112" s="99"/>
      <c r="D112" s="99"/>
      <c r="E112" s="859"/>
      <c r="F112" s="859"/>
      <c r="G112" s="859"/>
    </row>
    <row r="113" spans="1:7" s="885" customFormat="1" ht="12">
      <c r="A113" s="99"/>
      <c r="B113" s="99"/>
      <c r="C113" s="99"/>
      <c r="D113" s="99"/>
      <c r="E113" s="859"/>
      <c r="F113" s="859"/>
      <c r="G113" s="859"/>
    </row>
    <row r="114" spans="1:7" s="885" customFormat="1" ht="12">
      <c r="A114" s="99"/>
      <c r="B114" s="99"/>
      <c r="C114" s="99"/>
      <c r="D114" s="99"/>
      <c r="E114" s="859"/>
      <c r="F114" s="859"/>
      <c r="G114" s="859"/>
    </row>
    <row r="115" spans="1:7" s="885" customFormat="1" ht="12">
      <c r="A115" s="99"/>
      <c r="B115" s="99"/>
      <c r="C115" s="99"/>
      <c r="D115" s="99"/>
      <c r="E115" s="861"/>
      <c r="F115" s="861"/>
      <c r="G115" s="859"/>
    </row>
    <row r="116" spans="1:7" s="885" customFormat="1" ht="12">
      <c r="A116" s="99"/>
      <c r="B116" s="99"/>
      <c r="C116" s="99"/>
      <c r="D116" s="99"/>
      <c r="E116" s="861"/>
      <c r="F116" s="861"/>
      <c r="G116" s="859"/>
    </row>
    <row r="117" spans="1:7" s="885" customFormat="1" ht="12">
      <c r="A117" s="99"/>
      <c r="B117" s="99"/>
      <c r="C117" s="99"/>
      <c r="D117" s="99"/>
      <c r="E117" s="861"/>
      <c r="F117" s="861"/>
      <c r="G117" s="859"/>
    </row>
    <row r="118" spans="1:7" s="885" customFormat="1" ht="12">
      <c r="A118" s="99"/>
      <c r="B118" s="99"/>
      <c r="C118" s="99"/>
      <c r="D118" s="99"/>
      <c r="E118" s="861"/>
      <c r="F118" s="861"/>
      <c r="G118" s="859"/>
    </row>
    <row r="119" spans="1:7" s="885" customFormat="1" ht="12">
      <c r="A119" s="99"/>
      <c r="B119" s="99"/>
      <c r="C119" s="99"/>
      <c r="D119" s="99"/>
      <c r="E119" s="861"/>
      <c r="F119" s="861"/>
      <c r="G119" s="859">
        <f aca="true" t="shared" si="0" ref="G119:G130">+F119*E119</f>
        <v>0</v>
      </c>
    </row>
    <row r="120" spans="1:7" s="885" customFormat="1" ht="12">
      <c r="A120" s="99"/>
      <c r="B120" s="99"/>
      <c r="C120" s="99"/>
      <c r="D120" s="99"/>
      <c r="E120" s="861"/>
      <c r="F120" s="861"/>
      <c r="G120" s="859">
        <f t="shared" si="0"/>
        <v>0</v>
      </c>
    </row>
    <row r="121" spans="1:7" s="885" customFormat="1" ht="12">
      <c r="A121" s="99"/>
      <c r="B121" s="99"/>
      <c r="C121" s="99"/>
      <c r="D121" s="99"/>
      <c r="E121" s="861"/>
      <c r="F121" s="861"/>
      <c r="G121" s="859">
        <f t="shared" si="0"/>
        <v>0</v>
      </c>
    </row>
    <row r="122" spans="1:7" s="885" customFormat="1" ht="12">
      <c r="A122" s="99"/>
      <c r="B122" s="99"/>
      <c r="C122" s="99"/>
      <c r="D122" s="99"/>
      <c r="E122" s="861"/>
      <c r="F122" s="861"/>
      <c r="G122" s="859">
        <f t="shared" si="0"/>
        <v>0</v>
      </c>
    </row>
    <row r="123" spans="1:7" s="885" customFormat="1" ht="12">
      <c r="A123" s="99"/>
      <c r="B123" s="99"/>
      <c r="C123" s="99"/>
      <c r="D123" s="99"/>
      <c r="E123" s="861"/>
      <c r="F123" s="861"/>
      <c r="G123" s="859">
        <f t="shared" si="0"/>
        <v>0</v>
      </c>
    </row>
    <row r="124" spans="1:7" s="885" customFormat="1" ht="12">
      <c r="A124" s="99"/>
      <c r="B124" s="99"/>
      <c r="C124" s="99"/>
      <c r="D124" s="99"/>
      <c r="E124" s="861"/>
      <c r="F124" s="861"/>
      <c r="G124" s="859">
        <f t="shared" si="0"/>
        <v>0</v>
      </c>
    </row>
    <row r="125" spans="1:7" s="885" customFormat="1" ht="12">
      <c r="A125" s="99"/>
      <c r="B125" s="99"/>
      <c r="C125" s="99"/>
      <c r="D125" s="99"/>
      <c r="E125" s="861"/>
      <c r="F125" s="861"/>
      <c r="G125" s="859">
        <f t="shared" si="0"/>
        <v>0</v>
      </c>
    </row>
    <row r="126" spans="1:7" s="885" customFormat="1" ht="12">
      <c r="A126" s="99"/>
      <c r="B126" s="99"/>
      <c r="C126" s="99"/>
      <c r="D126" s="99"/>
      <c r="E126" s="861"/>
      <c r="F126" s="861"/>
      <c r="G126" s="859">
        <f t="shared" si="0"/>
        <v>0</v>
      </c>
    </row>
    <row r="127" spans="1:7" s="885" customFormat="1" ht="12">
      <c r="A127" s="99"/>
      <c r="B127" s="99"/>
      <c r="C127" s="99"/>
      <c r="D127" s="99"/>
      <c r="E127" s="861"/>
      <c r="F127" s="861"/>
      <c r="G127" s="859">
        <f t="shared" si="0"/>
        <v>0</v>
      </c>
    </row>
    <row r="128" spans="1:7" s="885" customFormat="1" ht="12">
      <c r="A128" s="99"/>
      <c r="B128" s="99"/>
      <c r="C128" s="99"/>
      <c r="D128" s="99"/>
      <c r="E128" s="859"/>
      <c r="F128" s="859"/>
      <c r="G128" s="859">
        <f t="shared" si="0"/>
        <v>0</v>
      </c>
    </row>
    <row r="129" spans="1:7" s="885" customFormat="1" ht="12">
      <c r="A129" s="99"/>
      <c r="B129" s="99"/>
      <c r="C129" s="99"/>
      <c r="D129" s="99"/>
      <c r="E129" s="859"/>
      <c r="F129" s="859"/>
      <c r="G129" s="859">
        <f t="shared" si="0"/>
        <v>0</v>
      </c>
    </row>
    <row r="130" spans="1:7" s="885" customFormat="1" ht="12">
      <c r="A130" s="99"/>
      <c r="B130" s="99"/>
      <c r="C130" s="99"/>
      <c r="D130" s="99"/>
      <c r="E130" s="859"/>
      <c r="F130" s="859"/>
      <c r="G130" s="859">
        <f t="shared" si="0"/>
        <v>0</v>
      </c>
    </row>
    <row r="131" spans="1:7" ht="58.5" customHeight="1">
      <c r="A131" s="864" t="s">
        <v>437</v>
      </c>
      <c r="B131" s="865"/>
      <c r="C131" s="866"/>
      <c r="D131" s="866"/>
      <c r="E131" s="888" t="s">
        <v>87</v>
      </c>
      <c r="F131" s="889" t="s">
        <v>200</v>
      </c>
      <c r="G131" s="863"/>
    </row>
    <row r="132" spans="1:7" ht="12.75" thickBot="1">
      <c r="A132" s="871"/>
      <c r="B132" s="871"/>
      <c r="C132" s="871"/>
      <c r="D132" s="871"/>
      <c r="E132" s="895">
        <f>SUM(E16:E130)</f>
        <v>0</v>
      </c>
      <c r="F132" s="862" t="e">
        <f>G132/E132</f>
        <v>#DIV/0!</v>
      </c>
      <c r="G132" s="862">
        <f>SUM(G16:G130)</f>
        <v>0</v>
      </c>
    </row>
    <row r="133" spans="1:7" ht="15.75" thickBot="1">
      <c r="A133" s="872"/>
      <c r="B133" s="1197" t="s">
        <v>84</v>
      </c>
      <c r="C133" s="1198"/>
      <c r="D133" s="1198"/>
      <c r="E133" s="1199"/>
      <c r="F133" s="1200"/>
      <c r="G133" s="894">
        <f>+SUM(G16:G130)</f>
        <v>0</v>
      </c>
    </row>
    <row r="134" spans="1:7" ht="12">
      <c r="A134" s="873" t="s">
        <v>152</v>
      </c>
      <c r="B134" s="874">
        <f>DATOS!C13</f>
        <v>0</v>
      </c>
      <c r="C134" s="863"/>
      <c r="D134" s="863"/>
      <c r="E134" s="863"/>
      <c r="F134" s="863"/>
      <c r="G134" s="863"/>
    </row>
    <row r="135" spans="1:7" ht="12">
      <c r="A135" s="863"/>
      <c r="B135" s="863"/>
      <c r="C135" s="863"/>
      <c r="D135" s="863"/>
      <c r="E135" s="863"/>
      <c r="F135" s="863"/>
      <c r="G135" s="863"/>
    </row>
    <row r="136" spans="1:7" ht="12">
      <c r="A136" s="863" t="s">
        <v>447</v>
      </c>
      <c r="B136" s="863"/>
      <c r="C136" s="863"/>
      <c r="D136" s="863"/>
      <c r="E136" s="863"/>
      <c r="F136" s="863"/>
      <c r="G136" s="863"/>
    </row>
  </sheetData>
  <sheetProtection insertRows="0" selectLockedCells="1"/>
  <mergeCells count="13">
    <mergeCell ref="A10:G10"/>
    <mergeCell ref="A8:C8"/>
    <mergeCell ref="A7:C7"/>
    <mergeCell ref="B133:F133"/>
    <mergeCell ref="A11:G11"/>
    <mergeCell ref="A2:G2"/>
    <mergeCell ref="A3:G3"/>
    <mergeCell ref="D8:E8"/>
    <mergeCell ref="D7:E7"/>
    <mergeCell ref="D6:E6"/>
    <mergeCell ref="A6:C6"/>
    <mergeCell ref="A5:C5"/>
    <mergeCell ref="D5:E5"/>
  </mergeCells>
  <printOptions horizontalCentered="1" verticalCentered="1"/>
  <pageMargins left="0.75" right="0.75" top="1" bottom="1" header="0" footer="0"/>
  <pageSetup fitToHeight="1" fitToWidth="1" horizontalDpi="600" verticalDpi="600" orientation="landscape" scale="55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2"/>
  <sheetViews>
    <sheetView zoomScalePageLayoutView="0" workbookViewId="0" topLeftCell="H13">
      <selection activeCell="L25" sqref="L25"/>
    </sheetView>
  </sheetViews>
  <sheetFormatPr defaultColWidth="11.421875" defaultRowHeight="12.75"/>
  <cols>
    <col min="2" max="2" width="18.140625" style="0" customWidth="1"/>
    <col min="3" max="3" width="0.85546875" style="0" customWidth="1"/>
    <col min="4" max="6" width="15.00390625" style="0" customWidth="1"/>
    <col min="7" max="7" width="17.140625" style="0" customWidth="1"/>
    <col min="8" max="8" width="16.7109375" style="0" customWidth="1"/>
    <col min="9" max="9" width="17.7109375" style="0" customWidth="1"/>
    <col min="10" max="10" width="17.421875" style="0" customWidth="1"/>
    <col min="11" max="11" width="16.421875" style="0" customWidth="1"/>
    <col min="12" max="12" width="17.7109375" style="0" customWidth="1"/>
  </cols>
  <sheetData>
    <row r="2" spans="2:13" ht="12">
      <c r="B2" s="63"/>
      <c r="C2" s="63"/>
      <c r="D2" s="63"/>
      <c r="E2" s="63"/>
      <c r="F2" s="63"/>
      <c r="G2" s="63"/>
      <c r="H2" s="63"/>
      <c r="I2" s="63"/>
      <c r="J2" s="63"/>
      <c r="K2" s="63"/>
      <c r="L2" s="64"/>
      <c r="M2" s="63"/>
    </row>
    <row r="3" spans="2:13" ht="16.5">
      <c r="B3" s="1202" t="s">
        <v>12</v>
      </c>
      <c r="C3" s="1202"/>
      <c r="D3" s="1202"/>
      <c r="E3" s="1202"/>
      <c r="F3" s="1202"/>
      <c r="G3" s="1202"/>
      <c r="H3" s="1202"/>
      <c r="I3" s="1202"/>
      <c r="J3" s="1202"/>
      <c r="K3" s="1202"/>
      <c r="L3" s="1202"/>
      <c r="M3" s="63"/>
    </row>
    <row r="4" spans="2:13" ht="16.5">
      <c r="B4" s="1202" t="s">
        <v>331</v>
      </c>
      <c r="C4" s="1202"/>
      <c r="D4" s="1202"/>
      <c r="E4" s="1202"/>
      <c r="F4" s="1202"/>
      <c r="G4" s="1202"/>
      <c r="H4" s="1202"/>
      <c r="I4" s="1202"/>
      <c r="J4" s="1202"/>
      <c r="K4" s="1202"/>
      <c r="L4" s="1202"/>
      <c r="M4" s="63"/>
    </row>
    <row r="5" spans="2:13" ht="12">
      <c r="B5" s="137"/>
      <c r="C5" s="137"/>
      <c r="D5" s="137"/>
      <c r="E5" s="137"/>
      <c r="F5" s="137"/>
      <c r="G5" s="137"/>
      <c r="H5" s="137"/>
      <c r="I5" s="139"/>
      <c r="J5" s="139"/>
      <c r="K5" s="139"/>
      <c r="L5" s="140"/>
      <c r="M5" s="139"/>
    </row>
    <row r="6" spans="2:13" ht="12">
      <c r="B6" s="1057" t="s">
        <v>337</v>
      </c>
      <c r="C6" s="1057"/>
      <c r="D6" s="1057"/>
      <c r="E6" s="1057"/>
      <c r="F6" s="1057"/>
      <c r="G6" s="1057"/>
      <c r="H6" s="1059">
        <f>DATOS!C5</f>
        <v>0</v>
      </c>
      <c r="I6" s="1059"/>
      <c r="J6" s="63"/>
      <c r="K6" s="63"/>
      <c r="L6" s="64"/>
      <c r="M6" s="63"/>
    </row>
    <row r="7" spans="2:13" ht="12">
      <c r="B7" s="1057" t="s">
        <v>336</v>
      </c>
      <c r="C7" s="1057"/>
      <c r="D7" s="1057"/>
      <c r="E7" s="1057"/>
      <c r="F7" s="1057"/>
      <c r="G7" s="1057"/>
      <c r="H7" s="1059">
        <f>DATOS!C6</f>
        <v>0</v>
      </c>
      <c r="I7" s="1059"/>
      <c r="J7" s="63"/>
      <c r="K7" s="63"/>
      <c r="L7" s="64"/>
      <c r="M7" s="63"/>
    </row>
    <row r="8" spans="2:13" ht="12">
      <c r="B8" s="1057" t="s">
        <v>335</v>
      </c>
      <c r="C8" s="1057"/>
      <c r="D8" s="1057"/>
      <c r="E8" s="1057"/>
      <c r="F8" s="1057"/>
      <c r="G8" s="1057"/>
      <c r="H8" s="1060">
        <f>DATOS!C7</f>
        <v>0</v>
      </c>
      <c r="I8" s="1060"/>
      <c r="J8" s="63"/>
      <c r="K8" s="63"/>
      <c r="L8" s="64"/>
      <c r="M8" s="63"/>
    </row>
    <row r="9" spans="2:13" ht="12">
      <c r="B9" s="1057" t="s">
        <v>205</v>
      </c>
      <c r="C9" s="1057"/>
      <c r="D9" s="1057"/>
      <c r="E9" s="1057"/>
      <c r="F9" s="1057"/>
      <c r="G9" s="1057"/>
      <c r="H9" s="1059">
        <f>DATOS!C8</f>
        <v>0</v>
      </c>
      <c r="I9" s="1059"/>
      <c r="J9" s="63"/>
      <c r="K9" s="63"/>
      <c r="L9" s="64"/>
      <c r="M9" s="63"/>
    </row>
    <row r="10" spans="1:13" ht="12">
      <c r="A10" s="848"/>
      <c r="B10" s="849"/>
      <c r="C10" s="84"/>
      <c r="D10" s="84"/>
      <c r="E10" s="84"/>
      <c r="F10" s="84"/>
      <c r="G10" s="84"/>
      <c r="H10" s="47"/>
      <c r="I10" s="63"/>
      <c r="J10" s="63"/>
      <c r="K10" s="63"/>
      <c r="L10" s="64"/>
      <c r="M10" s="63"/>
    </row>
    <row r="11" spans="2:13" ht="16.5">
      <c r="B11" s="1157" t="s">
        <v>391</v>
      </c>
      <c r="C11" s="1157"/>
      <c r="D11" s="1157"/>
      <c r="E11" s="1157"/>
      <c r="F11" s="1157"/>
      <c r="G11" s="1157"/>
      <c r="H11" s="1157"/>
      <c r="I11" s="1157"/>
      <c r="J11" s="1157"/>
      <c r="K11" s="1157"/>
      <c r="L11" s="1157"/>
      <c r="M11" s="139"/>
    </row>
    <row r="12" spans="2:13" ht="16.5" customHeight="1">
      <c r="B12" s="1201" t="s">
        <v>435</v>
      </c>
      <c r="C12" s="1201"/>
      <c r="D12" s="1201"/>
      <c r="E12" s="1201"/>
      <c r="F12" s="1201"/>
      <c r="G12" s="1201"/>
      <c r="H12" s="1201"/>
      <c r="I12" s="1201"/>
      <c r="J12" s="1201"/>
      <c r="K12" s="1201"/>
      <c r="L12" s="1201"/>
      <c r="M12" s="139"/>
    </row>
    <row r="13" spans="2:13" ht="15">
      <c r="B13" s="539"/>
      <c r="C13" s="539"/>
      <c r="D13" s="539"/>
      <c r="E13" s="539"/>
      <c r="F13" s="539"/>
      <c r="G13" s="539"/>
      <c r="H13" s="539"/>
      <c r="I13" s="139"/>
      <c r="J13" s="139"/>
      <c r="K13" s="139"/>
      <c r="L13" s="139"/>
      <c r="M13" s="139"/>
    </row>
    <row r="14" spans="2:13" ht="15">
      <c r="B14" s="733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</row>
    <row r="15" spans="2:14" ht="72">
      <c r="B15" s="850" t="s">
        <v>154</v>
      </c>
      <c r="C15" s="850"/>
      <c r="D15" s="850" t="s">
        <v>47</v>
      </c>
      <c r="E15" s="850" t="s">
        <v>131</v>
      </c>
      <c r="F15" s="850" t="s">
        <v>141</v>
      </c>
      <c r="G15" s="850" t="s">
        <v>0</v>
      </c>
      <c r="H15" s="850" t="s">
        <v>86</v>
      </c>
      <c r="I15" s="850" t="s">
        <v>145</v>
      </c>
      <c r="J15" s="850" t="s">
        <v>353</v>
      </c>
      <c r="K15" s="850" t="s">
        <v>147</v>
      </c>
      <c r="L15" s="850" t="s">
        <v>142</v>
      </c>
      <c r="M15" s="851"/>
      <c r="N15" s="852"/>
    </row>
    <row r="16" spans="2:14" ht="24">
      <c r="B16" s="853" t="s">
        <v>62</v>
      </c>
      <c r="C16" s="853"/>
      <c r="D16" s="853" t="s">
        <v>63</v>
      </c>
      <c r="E16" s="853" t="s">
        <v>62</v>
      </c>
      <c r="F16" s="853" t="s">
        <v>46</v>
      </c>
      <c r="G16" s="853" t="s">
        <v>62</v>
      </c>
      <c r="H16" s="853" t="s">
        <v>45</v>
      </c>
      <c r="I16" s="853" t="s">
        <v>45</v>
      </c>
      <c r="J16" s="853" t="s">
        <v>45</v>
      </c>
      <c r="K16" s="850" t="s">
        <v>143</v>
      </c>
      <c r="L16" s="850" t="s">
        <v>144</v>
      </c>
      <c r="M16" s="854"/>
      <c r="N16" s="852"/>
    </row>
    <row r="17" spans="2:14" ht="12">
      <c r="B17" s="834"/>
      <c r="C17" s="834"/>
      <c r="D17" s="834"/>
      <c r="E17" s="834"/>
      <c r="F17" s="834"/>
      <c r="G17" s="834"/>
      <c r="H17" s="834"/>
      <c r="I17" s="834"/>
      <c r="J17" s="834"/>
      <c r="K17" s="835"/>
      <c r="L17" s="855"/>
      <c r="M17" s="752"/>
      <c r="N17" s="852"/>
    </row>
    <row r="18" spans="2:14" ht="12">
      <c r="B18" s="837">
        <f>6A!F126</f>
        <v>0</v>
      </c>
      <c r="C18" s="837"/>
      <c r="D18" s="837">
        <f>B18-H18</f>
        <v>0</v>
      </c>
      <c r="E18" s="839" t="e">
        <f>6A!G126</f>
        <v>#DIV/0!</v>
      </c>
      <c r="F18" s="840" t="e">
        <f>D18*E18</f>
        <v>#DIV/0!</v>
      </c>
      <c r="G18" s="840">
        <f>6A!H127</f>
        <v>0</v>
      </c>
      <c r="H18" s="860">
        <f>'6A-1'!E132</f>
        <v>0</v>
      </c>
      <c r="I18" s="840">
        <f>'6A-1'!G133</f>
        <v>0</v>
      </c>
      <c r="J18" s="840" t="e">
        <f>'6A-1'!F132</f>
        <v>#DIV/0!</v>
      </c>
      <c r="K18" s="840" t="e">
        <f>F18+I18</f>
        <v>#DIV/0!</v>
      </c>
      <c r="L18" s="855" t="e">
        <f>G18-K18</f>
        <v>#DIV/0!</v>
      </c>
      <c r="M18" s="752"/>
      <c r="N18" s="852"/>
    </row>
    <row r="19" spans="2:14" ht="12">
      <c r="B19" s="838" t="s">
        <v>369</v>
      </c>
      <c r="C19" s="838"/>
      <c r="D19" s="838" t="s">
        <v>369</v>
      </c>
      <c r="E19" s="839"/>
      <c r="F19" s="840"/>
      <c r="G19" s="840"/>
      <c r="H19" s="838" t="s">
        <v>369</v>
      </c>
      <c r="I19" s="838"/>
      <c r="J19" s="842"/>
      <c r="K19" s="835"/>
      <c r="L19" s="855"/>
      <c r="M19" s="752"/>
      <c r="N19" s="852"/>
    </row>
    <row r="20" spans="2:14" ht="12.75" thickBot="1">
      <c r="B20" s="842" t="e">
        <f>D20+H20</f>
        <v>#DIV/0!</v>
      </c>
      <c r="C20" s="842"/>
      <c r="D20" s="842" t="e">
        <f>D18/B18</f>
        <v>#DIV/0!</v>
      </c>
      <c r="E20" s="841"/>
      <c r="F20" s="841"/>
      <c r="G20" s="841"/>
      <c r="H20" s="842" t="e">
        <f>H18/B18</f>
        <v>#DIV/0!</v>
      </c>
      <c r="I20" s="841"/>
      <c r="J20" s="841"/>
      <c r="K20" s="835"/>
      <c r="L20" s="855"/>
      <c r="M20" s="752"/>
      <c r="N20" s="852"/>
    </row>
    <row r="21" spans="2:14" ht="15.75" thickBot="1">
      <c r="B21" s="845"/>
      <c r="D21" s="740"/>
      <c r="E21" s="740"/>
      <c r="F21" s="740"/>
      <c r="G21" s="389"/>
      <c r="H21" s="887" t="s">
        <v>350</v>
      </c>
      <c r="I21" s="845"/>
      <c r="J21" s="846"/>
      <c r="K21" s="856"/>
      <c r="L21" s="857" t="e">
        <f>+SUM(L17:L20)</f>
        <v>#DIV/0!</v>
      </c>
      <c r="M21" s="752"/>
      <c r="N21" s="852"/>
    </row>
    <row r="22" spans="3:13" ht="12">
      <c r="C22" s="739">
        <f>DATOS!D14</f>
        <v>0</v>
      </c>
      <c r="D22" s="847" t="s">
        <v>152</v>
      </c>
      <c r="E22" s="739"/>
      <c r="F22" s="914">
        <f>DATOS!C13</f>
        <v>0</v>
      </c>
      <c r="G22" s="155"/>
      <c r="H22" s="155"/>
      <c r="I22" s="155"/>
      <c r="J22" s="155"/>
      <c r="K22" s="155"/>
      <c r="L22" s="155"/>
      <c r="M22" s="155"/>
    </row>
  </sheetData>
  <sheetProtection password="ECC8" sheet="1" objects="1" scenarios="1" selectLockedCells="1" selectUnlockedCells="1"/>
  <mergeCells count="12">
    <mergeCell ref="H9:I9"/>
    <mergeCell ref="H8:I8"/>
    <mergeCell ref="B12:L12"/>
    <mergeCell ref="B11:L11"/>
    <mergeCell ref="B8:G8"/>
    <mergeCell ref="B9:G9"/>
    <mergeCell ref="B7:G7"/>
    <mergeCell ref="H7:I7"/>
    <mergeCell ref="B3:L3"/>
    <mergeCell ref="B4:L4"/>
    <mergeCell ref="B6:G6"/>
    <mergeCell ref="H6:I6"/>
  </mergeCells>
  <printOptions/>
  <pageMargins left="0.75" right="0.75" top="1" bottom="1" header="0.5" footer="0.5"/>
  <pageSetup fitToHeight="1" fitToWidth="1" orientation="landscape" scale="6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zoomScalePageLayoutView="0" workbookViewId="0" topLeftCell="A1">
      <selection activeCell="A8" sqref="A8"/>
    </sheetView>
  </sheetViews>
  <sheetFormatPr defaultColWidth="11.57421875" defaultRowHeight="12.75"/>
  <cols>
    <col min="1" max="1" width="4.421875" style="139" customWidth="1"/>
    <col min="2" max="2" width="11.7109375" style="139" customWidth="1"/>
    <col min="3" max="3" width="13.7109375" style="139" customWidth="1"/>
    <col min="4" max="4" width="22.28125" style="139" customWidth="1"/>
    <col min="5" max="5" width="15.7109375" style="139" customWidth="1"/>
    <col min="6" max="6" width="9.421875" style="139" customWidth="1"/>
    <col min="7" max="7" width="27.28125" style="139" customWidth="1"/>
    <col min="8" max="8" width="13.8515625" style="139" customWidth="1"/>
    <col min="9" max="9" width="12.8515625" style="139" customWidth="1"/>
    <col min="10" max="11" width="0.13671875" style="139" customWidth="1"/>
    <col min="12" max="16384" width="11.421875" style="139" customWidth="1"/>
  </cols>
  <sheetData>
    <row r="1" s="63" customFormat="1" ht="12">
      <c r="L1" s="64"/>
    </row>
    <row r="2" spans="1:12" s="63" customFormat="1" ht="15">
      <c r="A2" s="1021" t="s">
        <v>12</v>
      </c>
      <c r="B2" s="1021"/>
      <c r="C2" s="1021"/>
      <c r="D2" s="1021"/>
      <c r="E2" s="1021"/>
      <c r="F2" s="1021"/>
      <c r="G2" s="1021"/>
      <c r="H2" s="1021"/>
      <c r="I2" s="1021"/>
      <c r="L2" s="64"/>
    </row>
    <row r="3" spans="1:12" s="63" customFormat="1" ht="15">
      <c r="A3" s="1021" t="s">
        <v>331</v>
      </c>
      <c r="B3" s="1021"/>
      <c r="C3" s="1021"/>
      <c r="D3" s="1021"/>
      <c r="E3" s="1021"/>
      <c r="F3" s="1021"/>
      <c r="G3" s="1021"/>
      <c r="H3" s="1021"/>
      <c r="I3" s="1021"/>
      <c r="L3" s="64"/>
    </row>
    <row r="4" spans="1:12" ht="24" customHeight="1">
      <c r="A4" s="137"/>
      <c r="B4" s="137"/>
      <c r="C4" s="137"/>
      <c r="D4" s="137"/>
      <c r="E4" s="137"/>
      <c r="F4" s="137"/>
      <c r="G4" s="138"/>
      <c r="L4" s="140"/>
    </row>
    <row r="5" spans="2:12" s="63" customFormat="1" ht="13.5" customHeight="1">
      <c r="B5" s="1057" t="s">
        <v>337</v>
      </c>
      <c r="C5" s="1057"/>
      <c r="D5" s="1057"/>
      <c r="E5" s="1057"/>
      <c r="F5" s="1059">
        <f>DATOS!C5</f>
        <v>0</v>
      </c>
      <c r="G5" s="1059"/>
      <c r="H5" s="1059"/>
      <c r="L5" s="64"/>
    </row>
    <row r="6" spans="2:12" s="63" customFormat="1" ht="13.5" customHeight="1">
      <c r="B6" s="1058" t="s">
        <v>336</v>
      </c>
      <c r="C6" s="1058"/>
      <c r="D6" s="1058"/>
      <c r="E6" s="1058"/>
      <c r="F6" s="1059">
        <f>DATOS!C6</f>
        <v>0</v>
      </c>
      <c r="G6" s="1059"/>
      <c r="H6" s="1059"/>
      <c r="L6" s="64"/>
    </row>
    <row r="7" spans="2:12" s="63" customFormat="1" ht="13.5" customHeight="1">
      <c r="B7" s="1058" t="s">
        <v>335</v>
      </c>
      <c r="C7" s="1058"/>
      <c r="D7" s="1058"/>
      <c r="E7" s="1058"/>
      <c r="F7" s="1060">
        <f>DATOS!C7</f>
        <v>0</v>
      </c>
      <c r="G7" s="1060"/>
      <c r="H7" s="1060"/>
      <c r="L7" s="64"/>
    </row>
    <row r="8" spans="2:12" s="63" customFormat="1" ht="13.5" customHeight="1">
      <c r="B8" s="1058" t="s">
        <v>205</v>
      </c>
      <c r="C8" s="1058"/>
      <c r="D8" s="1058"/>
      <c r="E8" s="1058"/>
      <c r="F8" s="1059">
        <f>DATOS!C8</f>
        <v>0</v>
      </c>
      <c r="G8" s="1059"/>
      <c r="H8" s="1059"/>
      <c r="L8" s="64"/>
    </row>
    <row r="9" spans="1:12" s="63" customFormat="1" ht="24" customHeight="1">
      <c r="A9" s="84"/>
      <c r="B9" s="84"/>
      <c r="C9" s="84"/>
      <c r="D9" s="84"/>
      <c r="E9" s="47"/>
      <c r="F9" s="47"/>
      <c r="G9" s="47"/>
      <c r="L9" s="64"/>
    </row>
    <row r="10" spans="1:12" ht="16.5">
      <c r="A10" s="1056" t="s">
        <v>338</v>
      </c>
      <c r="B10" s="1056"/>
      <c r="C10" s="1056"/>
      <c r="D10" s="1056"/>
      <c r="E10" s="1056"/>
      <c r="F10" s="1056"/>
      <c r="G10" s="1056"/>
      <c r="H10" s="1056"/>
      <c r="I10" s="1056"/>
      <c r="L10" s="140"/>
    </row>
    <row r="11" spans="1:12" ht="15">
      <c r="A11" s="1055" t="s">
        <v>339</v>
      </c>
      <c r="B11" s="1055"/>
      <c r="C11" s="1055"/>
      <c r="D11" s="1055"/>
      <c r="E11" s="1055"/>
      <c r="F11" s="1055"/>
      <c r="G11" s="1055"/>
      <c r="H11" s="1055"/>
      <c r="I11" s="1055"/>
      <c r="L11" s="140"/>
    </row>
    <row r="12" spans="1:12" ht="15">
      <c r="A12" s="185"/>
      <c r="B12" s="186"/>
      <c r="C12" s="187"/>
      <c r="D12" s="187"/>
      <c r="E12" s="187"/>
      <c r="F12" s="187"/>
      <c r="G12" s="188"/>
      <c r="L12" s="140"/>
    </row>
    <row r="13" spans="2:12" ht="12.75" thickBot="1">
      <c r="B13" s="189"/>
      <c r="C13" s="189"/>
      <c r="D13" s="189"/>
      <c r="E13" s="189"/>
      <c r="F13" s="189"/>
      <c r="G13" s="189"/>
      <c r="L13" s="140"/>
    </row>
    <row r="14" spans="1:12" s="192" customFormat="1" ht="35.25" customHeight="1" thickTop="1">
      <c r="A14" s="1054" t="s">
        <v>264</v>
      </c>
      <c r="B14" s="1054"/>
      <c r="C14" s="1054"/>
      <c r="D14" s="1054"/>
      <c r="E14" s="1053" t="s">
        <v>149</v>
      </c>
      <c r="F14" s="1053"/>
      <c r="G14" s="1053"/>
      <c r="H14" s="190" t="s">
        <v>166</v>
      </c>
      <c r="I14" s="190" t="s">
        <v>151</v>
      </c>
      <c r="J14" s="191"/>
      <c r="L14" s="193"/>
    </row>
    <row r="15" spans="1:12" s="197" customFormat="1" ht="20.25" customHeight="1">
      <c r="A15" s="1052" t="s">
        <v>265</v>
      </c>
      <c r="B15" s="1052"/>
      <c r="C15" s="1052"/>
      <c r="D15" s="1052"/>
      <c r="E15" s="1051">
        <f>5B!C15</f>
        <v>0</v>
      </c>
      <c r="F15" s="1051"/>
      <c r="G15" s="1051"/>
      <c r="H15" s="195"/>
      <c r="I15" s="195"/>
      <c r="J15" s="196"/>
      <c r="L15" s="198"/>
    </row>
    <row r="16" spans="1:12" s="197" customFormat="1" ht="18.75" customHeight="1" thickBot="1">
      <c r="A16" s="1027" t="s">
        <v>266</v>
      </c>
      <c r="B16" s="1027"/>
      <c r="C16" s="1027"/>
      <c r="D16" s="1027"/>
      <c r="E16" s="1041">
        <f>5C!C15</f>
        <v>0</v>
      </c>
      <c r="F16" s="1027"/>
      <c r="G16" s="1027"/>
      <c r="H16" s="199"/>
      <c r="I16" s="199"/>
      <c r="J16" s="196"/>
      <c r="L16" s="198"/>
    </row>
    <row r="17" spans="1:12" s="200" customFormat="1" ht="15.75" thickTop="1">
      <c r="A17" s="1031" t="s">
        <v>267</v>
      </c>
      <c r="B17" s="1032"/>
      <c r="C17" s="1031"/>
      <c r="D17" s="1031"/>
      <c r="E17" s="1038">
        <f>1A!C19</f>
        <v>0</v>
      </c>
      <c r="F17" s="1039"/>
      <c r="G17" s="1039"/>
      <c r="H17" s="1034">
        <f>E17/DATOS!$E$17</f>
        <v>0</v>
      </c>
      <c r="I17" s="1028" t="e">
        <f>E17/E23</f>
        <v>#DIV/0!</v>
      </c>
      <c r="L17" s="201"/>
    </row>
    <row r="18" spans="1:12" s="200" customFormat="1" ht="15">
      <c r="A18" s="1033"/>
      <c r="B18" s="1033"/>
      <c r="C18" s="1033"/>
      <c r="D18" s="1033"/>
      <c r="E18" s="1040"/>
      <c r="F18" s="1040"/>
      <c r="G18" s="1040"/>
      <c r="H18" s="1035"/>
      <c r="I18" s="1029"/>
      <c r="L18" s="201"/>
    </row>
    <row r="19" spans="1:12" s="200" customFormat="1" ht="15">
      <c r="A19" s="1033" t="s">
        <v>268</v>
      </c>
      <c r="B19" s="1036"/>
      <c r="C19" s="1033"/>
      <c r="D19" s="1033"/>
      <c r="E19" s="1037" t="e">
        <f>1A!D19</f>
        <v>#DIV/0!</v>
      </c>
      <c r="F19" s="1037"/>
      <c r="G19" s="1037"/>
      <c r="H19" s="1035" t="e">
        <f>E19/DATOS!$E$17</f>
        <v>#DIV/0!</v>
      </c>
      <c r="I19" s="1029" t="e">
        <f>E19/E23</f>
        <v>#DIV/0!</v>
      </c>
      <c r="L19" s="201"/>
    </row>
    <row r="20" spans="1:12" s="200" customFormat="1" ht="15">
      <c r="A20" s="1033"/>
      <c r="B20" s="1033"/>
      <c r="C20" s="1033"/>
      <c r="D20" s="1033"/>
      <c r="E20" s="1037"/>
      <c r="F20" s="1037"/>
      <c r="G20" s="1037"/>
      <c r="H20" s="1035"/>
      <c r="I20" s="1029"/>
      <c r="L20" s="201"/>
    </row>
    <row r="21" spans="1:12" s="200" customFormat="1" ht="15">
      <c r="A21" s="1033" t="s">
        <v>209</v>
      </c>
      <c r="B21" s="1033"/>
      <c r="C21" s="1033"/>
      <c r="D21" s="1033"/>
      <c r="E21" s="1037" t="e">
        <f>1A!E19</f>
        <v>#DIV/0!</v>
      </c>
      <c r="F21" s="1037"/>
      <c r="G21" s="1037"/>
      <c r="H21" s="1035" t="e">
        <f>E21/DATOS!$E$17</f>
        <v>#DIV/0!</v>
      </c>
      <c r="I21" s="1029" t="e">
        <f>E21/E23</f>
        <v>#DIV/0!</v>
      </c>
      <c r="L21" s="201"/>
    </row>
    <row r="22" spans="1:12" s="200" customFormat="1" ht="15.75" thickBot="1">
      <c r="A22" s="1046"/>
      <c r="B22" s="1046"/>
      <c r="C22" s="1046"/>
      <c r="D22" s="1046"/>
      <c r="E22" s="1050"/>
      <c r="F22" s="1050"/>
      <c r="G22" s="1050"/>
      <c r="H22" s="1045"/>
      <c r="I22" s="1030"/>
      <c r="L22" s="201"/>
    </row>
    <row r="23" spans="1:12" s="192" customFormat="1" ht="45" customHeight="1" thickBot="1">
      <c r="A23" s="1048" t="s">
        <v>368</v>
      </c>
      <c r="B23" s="1049"/>
      <c r="C23" s="1049"/>
      <c r="D23" s="1049"/>
      <c r="E23" s="1047" t="e">
        <f>SUM(E17:G22)</f>
        <v>#DIV/0!</v>
      </c>
      <c r="F23" s="1047"/>
      <c r="G23" s="1047"/>
      <c r="H23" s="202" t="e">
        <f>SUM(H17:H22)</f>
        <v>#DIV/0!</v>
      </c>
      <c r="I23" s="203" t="e">
        <f>SUM(I17:I22)</f>
        <v>#DIV/0!</v>
      </c>
      <c r="L23" s="193"/>
    </row>
    <row r="24" spans="1:12" s="192" customFormat="1" ht="24" customHeight="1">
      <c r="A24" s="204"/>
      <c r="B24" s="204"/>
      <c r="C24" s="204"/>
      <c r="D24" s="204"/>
      <c r="E24" s="205"/>
      <c r="F24" s="205"/>
      <c r="G24" s="205"/>
      <c r="H24" s="206"/>
      <c r="I24" s="193"/>
      <c r="J24" s="193"/>
      <c r="K24" s="193"/>
      <c r="L24" s="193"/>
    </row>
    <row r="25" spans="1:12" ht="12">
      <c r="A25" s="140"/>
      <c r="B25" s="1042" t="s">
        <v>455</v>
      </c>
      <c r="C25" s="1042"/>
      <c r="D25" s="1042"/>
      <c r="E25" s="1042"/>
      <c r="F25" s="1042"/>
      <c r="G25" s="1042"/>
      <c r="H25" s="1042"/>
      <c r="I25" s="1042"/>
      <c r="J25" s="140"/>
      <c r="K25" s="140"/>
      <c r="L25" s="140"/>
    </row>
    <row r="26" spans="1:12" ht="28.5" customHeight="1">
      <c r="A26" s="140"/>
      <c r="B26" s="1044" t="s">
        <v>152</v>
      </c>
      <c r="C26" s="1044"/>
      <c r="D26" s="1044"/>
      <c r="E26" s="1043">
        <f>DATOS!C13</f>
        <v>0</v>
      </c>
      <c r="F26" s="1043"/>
      <c r="G26" s="207"/>
      <c r="H26" s="140"/>
      <c r="I26" s="140"/>
      <c r="J26" s="140"/>
      <c r="K26" s="140"/>
      <c r="L26" s="140"/>
    </row>
    <row r="27" spans="1:12" ht="12">
      <c r="A27" s="140"/>
      <c r="B27" s="140"/>
      <c r="C27" s="208"/>
      <c r="D27" s="208"/>
      <c r="E27" s="208"/>
      <c r="F27" s="208"/>
      <c r="G27" s="208"/>
      <c r="H27" s="140"/>
      <c r="I27" s="140"/>
      <c r="J27" s="140"/>
      <c r="K27" s="140"/>
      <c r="L27" s="140"/>
    </row>
    <row r="28" spans="1:9" ht="31.5" customHeight="1">
      <c r="A28" s="140"/>
      <c r="B28" s="140"/>
      <c r="C28" s="140"/>
      <c r="D28" s="140"/>
      <c r="E28" s="140"/>
      <c r="F28" s="140"/>
      <c r="G28" s="140"/>
      <c r="H28" s="140"/>
      <c r="I28" s="140"/>
    </row>
  </sheetData>
  <sheetProtection password="ECC8" sheet="1" objects="1" scenarios="1" selectLockedCells="1" selectUnlockedCells="1"/>
  <mergeCells count="35">
    <mergeCell ref="B8:E8"/>
    <mergeCell ref="F5:H5"/>
    <mergeCell ref="F6:H6"/>
    <mergeCell ref="F7:H7"/>
    <mergeCell ref="F8:H8"/>
    <mergeCell ref="B6:E6"/>
    <mergeCell ref="B7:E7"/>
    <mergeCell ref="H19:H20"/>
    <mergeCell ref="A2:I2"/>
    <mergeCell ref="E15:G15"/>
    <mergeCell ref="A15:D15"/>
    <mergeCell ref="E14:G14"/>
    <mergeCell ref="A14:D14"/>
    <mergeCell ref="A11:I11"/>
    <mergeCell ref="A10:I10"/>
    <mergeCell ref="A3:I3"/>
    <mergeCell ref="B5:E5"/>
    <mergeCell ref="B25:I25"/>
    <mergeCell ref="E26:F26"/>
    <mergeCell ref="B26:D26"/>
    <mergeCell ref="H21:H22"/>
    <mergeCell ref="A21:D22"/>
    <mergeCell ref="E23:G23"/>
    <mergeCell ref="A23:D23"/>
    <mergeCell ref="E21:G22"/>
    <mergeCell ref="A16:D16"/>
    <mergeCell ref="I17:I18"/>
    <mergeCell ref="I19:I20"/>
    <mergeCell ref="I21:I22"/>
    <mergeCell ref="A17:D18"/>
    <mergeCell ref="H17:H18"/>
    <mergeCell ref="A19:D20"/>
    <mergeCell ref="E19:G20"/>
    <mergeCell ref="E17:G18"/>
    <mergeCell ref="E16:G16"/>
  </mergeCells>
  <printOptions horizontalCentered="1" verticalCentered="1"/>
  <pageMargins left="0.5905511811023623" right="0.3937007874015748" top="0.7874015748031497" bottom="0.7874015748031497" header="0.4330708661417323" footer="0"/>
  <pageSetup fitToHeight="1" fitToWidth="1" horizontalDpi="300" verticalDpi="300" orientation="landscape" scale="99"/>
  <headerFooter alignWithMargins="0">
    <oddHeader>&amp;R&amp;"Arial,Negrita"&amp;11Formatos Financieros&amp;10
</oddHeader>
    <oddFooter>&amp;R1 de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zoomScaleSheetLayoutView="100" zoomScalePageLayoutView="0" workbookViewId="0" topLeftCell="A43">
      <selection activeCell="A15" sqref="A15:E23"/>
    </sheetView>
  </sheetViews>
  <sheetFormatPr defaultColWidth="11.57421875" defaultRowHeight="12.75"/>
  <cols>
    <col min="1" max="1" width="50.140625" style="155" customWidth="1"/>
    <col min="2" max="2" width="18.421875" style="155" customWidth="1"/>
    <col min="3" max="3" width="13.28125" style="155" customWidth="1"/>
    <col min="4" max="5" width="22.140625" style="155" customWidth="1"/>
    <col min="6" max="6" width="4.421875" style="155" customWidth="1"/>
    <col min="7" max="16384" width="11.421875" style="155" customWidth="1"/>
  </cols>
  <sheetData>
    <row r="1" s="63" customFormat="1" ht="12">
      <c r="H1" s="64"/>
    </row>
    <row r="2" spans="1:8" s="63" customFormat="1" ht="16.5">
      <c r="A2" s="1021" t="s">
        <v>12</v>
      </c>
      <c r="B2" s="1021"/>
      <c r="C2" s="1021"/>
      <c r="D2" s="1021"/>
      <c r="E2" s="1021"/>
      <c r="F2" s="82"/>
      <c r="G2" s="82"/>
      <c r="H2" s="82"/>
    </row>
    <row r="3" spans="1:8" s="63" customFormat="1" ht="16.5">
      <c r="A3" s="1021" t="s">
        <v>331</v>
      </c>
      <c r="B3" s="1021"/>
      <c r="C3" s="1021"/>
      <c r="D3" s="1021"/>
      <c r="E3" s="1021"/>
      <c r="F3" s="82"/>
      <c r="G3" s="82"/>
      <c r="H3" s="82"/>
    </row>
    <row r="4" spans="1:8" s="139" customFormat="1" ht="24" customHeight="1">
      <c r="A4" s="137"/>
      <c r="B4" s="137"/>
      <c r="C4" s="137"/>
      <c r="D4" s="137"/>
      <c r="H4" s="140"/>
    </row>
    <row r="5" spans="1:8" s="63" customFormat="1" ht="13.5" customHeight="1">
      <c r="A5" s="1057" t="s">
        <v>337</v>
      </c>
      <c r="B5" s="1057"/>
      <c r="C5" s="1059">
        <f>DATOS!C5</f>
        <v>0</v>
      </c>
      <c r="D5" s="1059"/>
      <c r="E5" s="1059"/>
      <c r="H5" s="132"/>
    </row>
    <row r="6" spans="1:8" s="63" customFormat="1" ht="13.5" customHeight="1">
      <c r="A6" s="1057" t="s">
        <v>336</v>
      </c>
      <c r="B6" s="1057"/>
      <c r="C6" s="1059">
        <f>DATOS!C6</f>
        <v>0</v>
      </c>
      <c r="D6" s="1059"/>
      <c r="E6" s="1059"/>
      <c r="H6" s="132"/>
    </row>
    <row r="7" spans="1:8" s="63" customFormat="1" ht="13.5" customHeight="1">
      <c r="A7" s="1057" t="s">
        <v>335</v>
      </c>
      <c r="B7" s="1057"/>
      <c r="C7" s="1060">
        <f>DATOS!C7</f>
        <v>0</v>
      </c>
      <c r="D7" s="1060"/>
      <c r="E7" s="1060"/>
      <c r="H7" s="680"/>
    </row>
    <row r="8" spans="1:8" s="63" customFormat="1" ht="13.5" customHeight="1">
      <c r="A8" s="1057" t="s">
        <v>205</v>
      </c>
      <c r="B8" s="1057"/>
      <c r="C8" s="1059">
        <f>DATOS!C8</f>
        <v>0</v>
      </c>
      <c r="D8" s="1059"/>
      <c r="E8" s="1059"/>
      <c r="H8" s="132"/>
    </row>
    <row r="9" spans="1:8" s="63" customFormat="1" ht="24" customHeight="1">
      <c r="A9" s="84"/>
      <c r="B9" s="84"/>
      <c r="C9" s="84"/>
      <c r="D9" s="47"/>
      <c r="H9" s="64"/>
    </row>
    <row r="10" spans="1:8" s="139" customFormat="1" ht="16.5">
      <c r="A10" s="1157" t="s">
        <v>222</v>
      </c>
      <c r="B10" s="1157"/>
      <c r="C10" s="1157"/>
      <c r="D10" s="1157"/>
      <c r="E10" s="1157"/>
      <c r="F10" s="681"/>
      <c r="G10" s="681"/>
      <c r="H10" s="681"/>
    </row>
    <row r="11" spans="1:8" s="139" customFormat="1" ht="18" customHeight="1">
      <c r="A11" s="1190" t="s">
        <v>218</v>
      </c>
      <c r="B11" s="1190"/>
      <c r="C11" s="1190"/>
      <c r="D11" s="1190"/>
      <c r="E11" s="1190"/>
      <c r="F11" s="682"/>
      <c r="G11" s="682"/>
      <c r="H11" s="682"/>
    </row>
    <row r="12" ht="24" customHeight="1"/>
    <row r="13" spans="1:5" s="735" customFormat="1" ht="24">
      <c r="A13" s="741" t="s">
        <v>253</v>
      </c>
      <c r="B13" s="741" t="s">
        <v>254</v>
      </c>
      <c r="C13" s="741" t="s">
        <v>244</v>
      </c>
      <c r="D13" s="742" t="s">
        <v>65</v>
      </c>
      <c r="E13" s="1191" t="s">
        <v>255</v>
      </c>
    </row>
    <row r="14" spans="1:5" s="63" customFormat="1" ht="12">
      <c r="A14" s="743" t="s">
        <v>247</v>
      </c>
      <c r="B14" s="743" t="s">
        <v>248</v>
      </c>
      <c r="C14" s="743" t="s">
        <v>249</v>
      </c>
      <c r="D14" s="743" t="s">
        <v>250</v>
      </c>
      <c r="E14" s="1192"/>
    </row>
    <row r="15" spans="1:5" s="885" customFormat="1" ht="12">
      <c r="A15" s="99"/>
      <c r="B15" s="127"/>
      <c r="C15" s="99"/>
      <c r="D15" s="99"/>
      <c r="E15" s="125"/>
    </row>
    <row r="16" spans="1:5" s="885" customFormat="1" ht="12">
      <c r="A16" s="99"/>
      <c r="B16" s="128"/>
      <c r="C16" s="99"/>
      <c r="D16" s="99"/>
      <c r="E16" s="125"/>
    </row>
    <row r="17" spans="1:5" s="885" customFormat="1" ht="12">
      <c r="A17" s="99"/>
      <c r="B17" s="127"/>
      <c r="C17" s="99"/>
      <c r="D17" s="99"/>
      <c r="E17" s="125"/>
    </row>
    <row r="18" spans="1:5" s="885" customFormat="1" ht="12">
      <c r="A18" s="99"/>
      <c r="B18" s="128"/>
      <c r="C18" s="99"/>
      <c r="D18" s="99"/>
      <c r="E18" s="125"/>
    </row>
    <row r="19" spans="1:5" s="885" customFormat="1" ht="12">
      <c r="A19" s="99"/>
      <c r="B19" s="127"/>
      <c r="C19" s="99"/>
      <c r="D19" s="99"/>
      <c r="E19" s="125"/>
    </row>
    <row r="20" spans="1:5" s="885" customFormat="1" ht="12">
      <c r="A20" s="99"/>
      <c r="B20" s="127"/>
      <c r="C20" s="99"/>
      <c r="D20" s="99"/>
      <c r="E20" s="125"/>
    </row>
    <row r="21" spans="1:5" s="885" customFormat="1" ht="12">
      <c r="A21" s="99"/>
      <c r="B21" s="127"/>
      <c r="C21" s="99"/>
      <c r="D21" s="99"/>
      <c r="E21" s="125"/>
    </row>
    <row r="22" spans="1:5" s="885" customFormat="1" ht="12">
      <c r="A22" s="99"/>
      <c r="B22" s="127"/>
      <c r="C22" s="99"/>
      <c r="D22" s="99"/>
      <c r="E22" s="125"/>
    </row>
    <row r="23" spans="1:5" s="885" customFormat="1" ht="12">
      <c r="A23" s="99"/>
      <c r="B23" s="127"/>
      <c r="C23" s="99"/>
      <c r="D23" s="99"/>
      <c r="E23" s="125"/>
    </row>
    <row r="24" spans="1:5" s="885" customFormat="1" ht="12">
      <c r="A24" s="99"/>
      <c r="B24" s="127"/>
      <c r="C24" s="99"/>
      <c r="D24" s="99"/>
      <c r="E24" s="125"/>
    </row>
    <row r="25" spans="1:5" s="885" customFormat="1" ht="12">
      <c r="A25" s="99"/>
      <c r="B25" s="127"/>
      <c r="C25" s="99"/>
      <c r="D25" s="99"/>
      <c r="E25" s="125"/>
    </row>
    <row r="26" spans="1:5" s="885" customFormat="1" ht="12">
      <c r="A26" s="99"/>
      <c r="B26" s="127"/>
      <c r="C26" s="99"/>
      <c r="D26" s="99"/>
      <c r="E26" s="125"/>
    </row>
    <row r="27" spans="1:5" s="885" customFormat="1" ht="12">
      <c r="A27" s="99"/>
      <c r="B27" s="127"/>
      <c r="C27" s="99"/>
      <c r="D27" s="99"/>
      <c r="E27" s="125"/>
    </row>
    <row r="28" spans="1:5" s="885" customFormat="1" ht="12">
      <c r="A28" s="99"/>
      <c r="B28" s="127"/>
      <c r="C28" s="99"/>
      <c r="D28" s="99"/>
      <c r="E28" s="125"/>
    </row>
    <row r="29" spans="1:5" s="885" customFormat="1" ht="12">
      <c r="A29" s="99"/>
      <c r="B29" s="127"/>
      <c r="C29" s="99"/>
      <c r="D29" s="99"/>
      <c r="E29" s="125"/>
    </row>
    <row r="30" spans="1:5" s="885" customFormat="1" ht="12">
      <c r="A30" s="99"/>
      <c r="B30" s="127"/>
      <c r="C30" s="99"/>
      <c r="D30" s="99"/>
      <c r="E30" s="125"/>
    </row>
    <row r="31" spans="1:5" s="885" customFormat="1" ht="12">
      <c r="A31" s="99"/>
      <c r="B31" s="127"/>
      <c r="C31" s="99"/>
      <c r="D31" s="99"/>
      <c r="E31" s="125"/>
    </row>
    <row r="32" spans="1:5" s="885" customFormat="1" ht="12">
      <c r="A32" s="99"/>
      <c r="B32" s="127"/>
      <c r="C32" s="99"/>
      <c r="D32" s="99"/>
      <c r="E32" s="125"/>
    </row>
    <row r="33" spans="1:5" s="885" customFormat="1" ht="12">
      <c r="A33" s="99"/>
      <c r="B33" s="127"/>
      <c r="C33" s="99"/>
      <c r="D33" s="99"/>
      <c r="E33" s="125"/>
    </row>
    <row r="34" spans="1:5" s="885" customFormat="1" ht="12">
      <c r="A34" s="99"/>
      <c r="B34" s="127"/>
      <c r="C34" s="99"/>
      <c r="D34" s="99"/>
      <c r="E34" s="125"/>
    </row>
    <row r="35" spans="1:5" s="885" customFormat="1" ht="12">
      <c r="A35" s="99"/>
      <c r="B35" s="127"/>
      <c r="C35" s="99"/>
      <c r="D35" s="99"/>
      <c r="E35" s="125"/>
    </row>
    <row r="36" spans="1:5" s="885" customFormat="1" ht="12">
      <c r="A36" s="99"/>
      <c r="B36" s="127"/>
      <c r="C36" s="99"/>
      <c r="D36" s="99"/>
      <c r="E36" s="125"/>
    </row>
    <row r="37" spans="1:5" s="885" customFormat="1" ht="12">
      <c r="A37" s="99"/>
      <c r="B37" s="127"/>
      <c r="C37" s="99"/>
      <c r="D37" s="99"/>
      <c r="E37" s="125"/>
    </row>
    <row r="38" spans="1:5" s="885" customFormat="1" ht="12">
      <c r="A38" s="99"/>
      <c r="B38" s="127"/>
      <c r="C38" s="99"/>
      <c r="D38" s="99"/>
      <c r="E38" s="125"/>
    </row>
    <row r="39" spans="1:5" s="885" customFormat="1" ht="12">
      <c r="A39" s="99"/>
      <c r="B39" s="127"/>
      <c r="C39" s="99"/>
      <c r="D39" s="99"/>
      <c r="E39" s="125"/>
    </row>
    <row r="40" spans="1:5" s="885" customFormat="1" ht="12">
      <c r="A40" s="99"/>
      <c r="B40" s="127"/>
      <c r="C40" s="99"/>
      <c r="D40" s="99"/>
      <c r="E40" s="125"/>
    </row>
    <row r="41" spans="1:5" s="885" customFormat="1" ht="12">
      <c r="A41" s="99"/>
      <c r="B41" s="127"/>
      <c r="C41" s="99"/>
      <c r="D41" s="99"/>
      <c r="E41" s="125"/>
    </row>
    <row r="42" spans="1:5" s="885" customFormat="1" ht="12">
      <c r="A42" s="99"/>
      <c r="B42" s="99"/>
      <c r="C42" s="99"/>
      <c r="D42" s="99"/>
      <c r="E42" s="129"/>
    </row>
    <row r="43" spans="1:5" s="885" customFormat="1" ht="12">
      <c r="A43" s="99"/>
      <c r="B43" s="99"/>
      <c r="C43" s="99"/>
      <c r="D43" s="99"/>
      <c r="E43" s="125"/>
    </row>
    <row r="44" spans="1:5" s="885" customFormat="1" ht="12">
      <c r="A44" s="99"/>
      <c r="B44" s="99"/>
      <c r="C44" s="99"/>
      <c r="D44" s="99"/>
      <c r="E44" s="129"/>
    </row>
    <row r="45" spans="1:5" s="885" customFormat="1" ht="12">
      <c r="A45" s="99"/>
      <c r="B45" s="99"/>
      <c r="C45" s="99"/>
      <c r="D45" s="99"/>
      <c r="E45" s="125"/>
    </row>
    <row r="46" spans="1:5" s="885" customFormat="1" ht="12">
      <c r="A46" s="99"/>
      <c r="B46" s="99"/>
      <c r="C46" s="99"/>
      <c r="D46" s="99"/>
      <c r="E46" s="125"/>
    </row>
    <row r="47" spans="1:5" s="885" customFormat="1" ht="12">
      <c r="A47" s="99"/>
      <c r="B47" s="99"/>
      <c r="C47" s="99"/>
      <c r="D47" s="99"/>
      <c r="E47" s="125"/>
    </row>
    <row r="48" spans="1:5" s="885" customFormat="1" ht="12">
      <c r="A48" s="99"/>
      <c r="B48" s="99"/>
      <c r="C48" s="99"/>
      <c r="D48" s="99"/>
      <c r="E48" s="125"/>
    </row>
    <row r="49" spans="1:5" s="885" customFormat="1" ht="12">
      <c r="A49" s="99"/>
      <c r="B49" s="99"/>
      <c r="C49" s="99"/>
      <c r="D49" s="99"/>
      <c r="E49" s="125"/>
    </row>
    <row r="50" spans="1:5" s="885" customFormat="1" ht="12">
      <c r="A50" s="99"/>
      <c r="B50" s="99"/>
      <c r="C50" s="99"/>
      <c r="D50" s="99"/>
      <c r="E50" s="125"/>
    </row>
    <row r="51" spans="1:5" s="885" customFormat="1" ht="12">
      <c r="A51" s="99"/>
      <c r="B51" s="99"/>
      <c r="C51" s="99"/>
      <c r="D51" s="99"/>
      <c r="E51" s="125"/>
    </row>
    <row r="52" spans="1:5" s="885" customFormat="1" ht="12">
      <c r="A52" s="99"/>
      <c r="B52" s="99"/>
      <c r="C52" s="99"/>
      <c r="D52" s="99"/>
      <c r="E52" s="125"/>
    </row>
    <row r="53" spans="1:5" s="885" customFormat="1" ht="12">
      <c r="A53" s="99"/>
      <c r="B53" s="99"/>
      <c r="C53" s="99"/>
      <c r="D53" s="99"/>
      <c r="E53" s="125"/>
    </row>
    <row r="54" spans="1:5" s="885" customFormat="1" ht="12">
      <c r="A54" s="99"/>
      <c r="B54" s="99"/>
      <c r="C54" s="99"/>
      <c r="D54" s="99"/>
      <c r="E54" s="125"/>
    </row>
    <row r="55" spans="1:5" s="885" customFormat="1" ht="12">
      <c r="A55" s="99"/>
      <c r="B55" s="99"/>
      <c r="C55" s="99"/>
      <c r="D55" s="99"/>
      <c r="E55" s="125"/>
    </row>
    <row r="56" spans="1:5" s="885" customFormat="1" ht="12">
      <c r="A56" s="99"/>
      <c r="B56" s="99"/>
      <c r="C56" s="99"/>
      <c r="D56" s="99"/>
      <c r="E56" s="125"/>
    </row>
    <row r="57" spans="1:5" s="885" customFormat="1" ht="12">
      <c r="A57" s="99"/>
      <c r="B57" s="99"/>
      <c r="C57" s="99"/>
      <c r="D57" s="99"/>
      <c r="E57" s="125"/>
    </row>
    <row r="58" spans="1:5" s="885" customFormat="1" ht="12">
      <c r="A58" s="99"/>
      <c r="B58" s="99"/>
      <c r="C58" s="99"/>
      <c r="D58" s="99"/>
      <c r="E58" s="125"/>
    </row>
    <row r="59" spans="1:5" s="885" customFormat="1" ht="12.75" thickBot="1">
      <c r="A59" s="99"/>
      <c r="B59" s="99"/>
      <c r="C59" s="99"/>
      <c r="D59" s="99"/>
      <c r="E59" s="126"/>
    </row>
    <row r="60" spans="1:5" ht="13.5" thickBot="1">
      <c r="A60" s="65"/>
      <c r="B60" s="744"/>
      <c r="C60" s="744"/>
      <c r="D60" s="745" t="s">
        <v>351</v>
      </c>
      <c r="E60" s="746">
        <f>SUM(E15:E59)</f>
        <v>0</v>
      </c>
    </row>
    <row r="61" spans="1:5" ht="12">
      <c r="A61" s="173"/>
      <c r="B61" s="173"/>
      <c r="C61" s="173"/>
      <c r="D61" s="173"/>
      <c r="E61" s="173"/>
    </row>
    <row r="62" spans="1:2" ht="12">
      <c r="A62" s="747" t="s">
        <v>296</v>
      </c>
      <c r="B62" s="748">
        <f>DATOS!C13</f>
        <v>0</v>
      </c>
    </row>
    <row r="64" ht="12">
      <c r="A64" s="155" t="s">
        <v>448</v>
      </c>
    </row>
  </sheetData>
  <sheetProtection password="ECC8" sheet="1" insertRows="0" selectLockedCells="1"/>
  <mergeCells count="13">
    <mergeCell ref="A2:E2"/>
    <mergeCell ref="A11:E11"/>
    <mergeCell ref="A10:E10"/>
    <mergeCell ref="A5:B5"/>
    <mergeCell ref="A6:B6"/>
    <mergeCell ref="C6:E6"/>
    <mergeCell ref="C5:E5"/>
    <mergeCell ref="A3:E3"/>
    <mergeCell ref="E13:E14"/>
    <mergeCell ref="A7:B7"/>
    <mergeCell ref="A8:B8"/>
    <mergeCell ref="C8:E8"/>
    <mergeCell ref="C7:E7"/>
  </mergeCells>
  <printOptions horizontalCentered="1" verticalCentered="1"/>
  <pageMargins left="0.75" right="0.75" top="1" bottom="1" header="0" footer="0"/>
  <pageSetup fitToHeight="1" fitToWidth="1" horizontalDpi="600" verticalDpi="600" orientation="portrait" scale="64"/>
  <ignoredErrors>
    <ignoredError sqref="C5:E8" unlockedFormula="1"/>
  </ignoredError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zoomScale="90" zoomScaleNormal="90" zoomScaleSheetLayoutView="100" zoomScalePageLayoutView="0" workbookViewId="0" topLeftCell="A9">
      <selection activeCell="H51" sqref="H51"/>
    </sheetView>
  </sheetViews>
  <sheetFormatPr defaultColWidth="11.57421875" defaultRowHeight="12.75"/>
  <cols>
    <col min="1" max="1" width="51.8515625" style="155" customWidth="1"/>
    <col min="2" max="2" width="18.421875" style="155" customWidth="1"/>
    <col min="3" max="3" width="13.8515625" style="155" customWidth="1"/>
    <col min="4" max="4" width="23.421875" style="155" customWidth="1"/>
    <col min="5" max="5" width="23.7109375" style="155" customWidth="1"/>
    <col min="6" max="6" width="0.2890625" style="155" customWidth="1"/>
    <col min="7" max="16384" width="11.421875" style="155" customWidth="1"/>
  </cols>
  <sheetData>
    <row r="1" s="63" customFormat="1" ht="12">
      <c r="H1" s="64"/>
    </row>
    <row r="2" spans="1:8" s="63" customFormat="1" ht="16.5">
      <c r="A2" s="1021" t="s">
        <v>12</v>
      </c>
      <c r="B2" s="1021"/>
      <c r="C2" s="1021"/>
      <c r="D2" s="1021"/>
      <c r="E2" s="1021"/>
      <c r="F2" s="82"/>
      <c r="G2" s="82"/>
      <c r="H2" s="82"/>
    </row>
    <row r="3" spans="1:8" s="63" customFormat="1" ht="16.5">
      <c r="A3" s="1021" t="s">
        <v>331</v>
      </c>
      <c r="B3" s="1021"/>
      <c r="C3" s="1021"/>
      <c r="D3" s="1021"/>
      <c r="E3" s="1021"/>
      <c r="F3" s="82"/>
      <c r="G3" s="82"/>
      <c r="H3" s="82"/>
    </row>
    <row r="4" spans="1:8" s="139" customFormat="1" ht="24" customHeight="1">
      <c r="A4" s="137"/>
      <c r="B4" s="137"/>
      <c r="C4" s="137"/>
      <c r="D4" s="137"/>
      <c r="H4" s="140"/>
    </row>
    <row r="5" spans="1:8" s="63" customFormat="1" ht="13.5" customHeight="1">
      <c r="A5" s="1057" t="s">
        <v>337</v>
      </c>
      <c r="B5" s="1057"/>
      <c r="C5" s="1059">
        <f>DATOS!C5</f>
        <v>0</v>
      </c>
      <c r="D5" s="1059"/>
      <c r="E5" s="1059"/>
      <c r="H5" s="132"/>
    </row>
    <row r="6" spans="1:8" s="63" customFormat="1" ht="13.5" customHeight="1">
      <c r="A6" s="1057" t="s">
        <v>336</v>
      </c>
      <c r="B6" s="1057"/>
      <c r="C6" s="1059">
        <f>DATOS!C6</f>
        <v>0</v>
      </c>
      <c r="D6" s="1059"/>
      <c r="E6" s="1059"/>
      <c r="H6" s="132"/>
    </row>
    <row r="7" spans="1:8" s="63" customFormat="1" ht="13.5" customHeight="1">
      <c r="A7" s="1057" t="s">
        <v>335</v>
      </c>
      <c r="B7" s="1057"/>
      <c r="C7" s="1060">
        <f>DATOS!C7</f>
        <v>0</v>
      </c>
      <c r="D7" s="1060"/>
      <c r="E7" s="1060"/>
      <c r="H7" s="680"/>
    </row>
    <row r="8" spans="1:8" s="63" customFormat="1" ht="13.5" customHeight="1">
      <c r="A8" s="1057" t="s">
        <v>205</v>
      </c>
      <c r="B8" s="1057"/>
      <c r="C8" s="1059">
        <f>DATOS!C8</f>
        <v>0</v>
      </c>
      <c r="D8" s="1059"/>
      <c r="E8" s="1059"/>
      <c r="H8" s="132"/>
    </row>
    <row r="9" spans="1:8" s="63" customFormat="1" ht="24" customHeight="1">
      <c r="A9" s="84"/>
      <c r="B9" s="84"/>
      <c r="C9" s="84"/>
      <c r="D9" s="47"/>
      <c r="H9" s="64"/>
    </row>
    <row r="10" spans="1:8" s="139" customFormat="1" ht="16.5">
      <c r="A10" s="1157" t="s">
        <v>221</v>
      </c>
      <c r="B10" s="1157"/>
      <c r="C10" s="1157"/>
      <c r="D10" s="1157"/>
      <c r="E10" s="1157"/>
      <c r="F10" s="681"/>
      <c r="G10" s="681"/>
      <c r="H10" s="681"/>
    </row>
    <row r="11" spans="1:8" s="139" customFormat="1" ht="18" customHeight="1">
      <c r="A11" s="1190" t="s">
        <v>219</v>
      </c>
      <c r="B11" s="1190"/>
      <c r="C11" s="1190"/>
      <c r="D11" s="1190"/>
      <c r="E11" s="1190"/>
      <c r="F11" s="682"/>
      <c r="G11" s="682"/>
      <c r="H11" s="682"/>
    </row>
    <row r="12" ht="24" customHeight="1"/>
    <row r="14" spans="1:5" s="735" customFormat="1" ht="12">
      <c r="A14" s="741" t="s">
        <v>261</v>
      </c>
      <c r="B14" s="741" t="s">
        <v>262</v>
      </c>
      <c r="C14" s="741" t="s">
        <v>244</v>
      </c>
      <c r="D14" s="741" t="s">
        <v>263</v>
      </c>
      <c r="E14" s="741" t="s">
        <v>255</v>
      </c>
    </row>
    <row r="15" spans="1:5" s="63" customFormat="1" ht="12">
      <c r="A15" s="743" t="s">
        <v>247</v>
      </c>
      <c r="B15" s="743" t="s">
        <v>248</v>
      </c>
      <c r="C15" s="743" t="s">
        <v>249</v>
      </c>
      <c r="D15" s="743" t="s">
        <v>250</v>
      </c>
      <c r="E15" s="743" t="s">
        <v>156</v>
      </c>
    </row>
    <row r="16" spans="1:5" s="885" customFormat="1" ht="12">
      <c r="A16" s="128"/>
      <c r="B16" s="127"/>
      <c r="C16" s="127"/>
      <c r="D16" s="130"/>
      <c r="E16" s="130">
        <f aca="true" t="shared" si="0" ref="E16:E67">C16*D16</f>
        <v>0</v>
      </c>
    </row>
    <row r="17" spans="1:5" s="885" customFormat="1" ht="12">
      <c r="A17" s="99"/>
      <c r="B17" s="127"/>
      <c r="C17" s="99"/>
      <c r="D17" s="125"/>
      <c r="E17" s="130">
        <f t="shared" si="0"/>
        <v>0</v>
      </c>
    </row>
    <row r="18" spans="1:5" s="885" customFormat="1" ht="12">
      <c r="A18" s="99"/>
      <c r="B18" s="128"/>
      <c r="C18" s="99"/>
      <c r="D18" s="125"/>
      <c r="E18" s="130">
        <f t="shared" si="0"/>
        <v>0</v>
      </c>
    </row>
    <row r="19" spans="1:5" s="885" customFormat="1" ht="12">
      <c r="A19" s="99"/>
      <c r="B19" s="127"/>
      <c r="C19" s="99"/>
      <c r="D19" s="125"/>
      <c r="E19" s="130">
        <f t="shared" si="0"/>
        <v>0</v>
      </c>
    </row>
    <row r="20" spans="1:5" s="885" customFormat="1" ht="12">
      <c r="A20" s="99"/>
      <c r="B20" s="128"/>
      <c r="C20" s="99"/>
      <c r="D20" s="125"/>
      <c r="E20" s="130">
        <f t="shared" si="0"/>
        <v>0</v>
      </c>
    </row>
    <row r="21" spans="1:5" s="885" customFormat="1" ht="12">
      <c r="A21" s="99"/>
      <c r="B21" s="127"/>
      <c r="C21" s="99"/>
      <c r="D21" s="125"/>
      <c r="E21" s="130">
        <f t="shared" si="0"/>
        <v>0</v>
      </c>
    </row>
    <row r="22" spans="1:5" s="885" customFormat="1" ht="12">
      <c r="A22" s="99"/>
      <c r="B22" s="127"/>
      <c r="C22" s="99"/>
      <c r="D22" s="125"/>
      <c r="E22" s="130">
        <f t="shared" si="0"/>
        <v>0</v>
      </c>
    </row>
    <row r="23" spans="1:5" s="885" customFormat="1" ht="12">
      <c r="A23" s="99"/>
      <c r="B23" s="127"/>
      <c r="C23" s="99"/>
      <c r="D23" s="125"/>
      <c r="E23" s="130">
        <f t="shared" si="0"/>
        <v>0</v>
      </c>
    </row>
    <row r="24" spans="1:5" s="885" customFormat="1" ht="12">
      <c r="A24" s="99"/>
      <c r="B24" s="127"/>
      <c r="C24" s="99"/>
      <c r="D24" s="125"/>
      <c r="E24" s="130">
        <f t="shared" si="0"/>
        <v>0</v>
      </c>
    </row>
    <row r="25" spans="1:5" s="885" customFormat="1" ht="12">
      <c r="A25" s="99"/>
      <c r="B25" s="127"/>
      <c r="C25" s="99"/>
      <c r="D25" s="125"/>
      <c r="E25" s="130">
        <f t="shared" si="0"/>
        <v>0</v>
      </c>
    </row>
    <row r="26" spans="1:5" s="885" customFormat="1" ht="12">
      <c r="A26" s="99"/>
      <c r="B26" s="127"/>
      <c r="C26" s="99"/>
      <c r="D26" s="125"/>
      <c r="E26" s="130">
        <f t="shared" si="0"/>
        <v>0</v>
      </c>
    </row>
    <row r="27" spans="1:5" s="885" customFormat="1" ht="12">
      <c r="A27" s="99"/>
      <c r="B27" s="127"/>
      <c r="C27" s="99"/>
      <c r="D27" s="125"/>
      <c r="E27" s="130">
        <f t="shared" si="0"/>
        <v>0</v>
      </c>
    </row>
    <row r="28" spans="1:5" s="885" customFormat="1" ht="12">
      <c r="A28" s="99"/>
      <c r="B28" s="127"/>
      <c r="C28" s="99"/>
      <c r="D28" s="125"/>
      <c r="E28" s="130">
        <f t="shared" si="0"/>
        <v>0</v>
      </c>
    </row>
    <row r="29" spans="1:5" s="885" customFormat="1" ht="12">
      <c r="A29" s="99"/>
      <c r="B29" s="127"/>
      <c r="C29" s="99"/>
      <c r="D29" s="125"/>
      <c r="E29" s="130">
        <f t="shared" si="0"/>
        <v>0</v>
      </c>
    </row>
    <row r="30" spans="1:5" s="885" customFormat="1" ht="12">
      <c r="A30" s="99"/>
      <c r="B30" s="127"/>
      <c r="C30" s="99"/>
      <c r="D30" s="125"/>
      <c r="E30" s="130">
        <f t="shared" si="0"/>
        <v>0</v>
      </c>
    </row>
    <row r="31" spans="1:5" s="885" customFormat="1" ht="12">
      <c r="A31" s="99"/>
      <c r="B31" s="127"/>
      <c r="C31" s="99"/>
      <c r="D31" s="125"/>
      <c r="E31" s="130">
        <f t="shared" si="0"/>
        <v>0</v>
      </c>
    </row>
    <row r="32" spans="1:5" s="885" customFormat="1" ht="12">
      <c r="A32" s="99"/>
      <c r="B32" s="127"/>
      <c r="C32" s="99"/>
      <c r="D32" s="125"/>
      <c r="E32" s="130">
        <f t="shared" si="0"/>
        <v>0</v>
      </c>
    </row>
    <row r="33" spans="1:5" s="885" customFormat="1" ht="12">
      <c r="A33" s="99"/>
      <c r="B33" s="127"/>
      <c r="C33" s="99"/>
      <c r="D33" s="125"/>
      <c r="E33" s="130">
        <f t="shared" si="0"/>
        <v>0</v>
      </c>
    </row>
    <row r="34" spans="1:5" s="885" customFormat="1" ht="12">
      <c r="A34" s="99"/>
      <c r="B34" s="127"/>
      <c r="C34" s="99"/>
      <c r="D34" s="125"/>
      <c r="E34" s="130">
        <f t="shared" si="0"/>
        <v>0</v>
      </c>
    </row>
    <row r="35" spans="1:5" s="885" customFormat="1" ht="12">
      <c r="A35" s="99"/>
      <c r="B35" s="127"/>
      <c r="C35" s="99"/>
      <c r="D35" s="125"/>
      <c r="E35" s="130">
        <f t="shared" si="0"/>
        <v>0</v>
      </c>
    </row>
    <row r="36" spans="1:5" s="885" customFormat="1" ht="12">
      <c r="A36" s="99"/>
      <c r="B36" s="127"/>
      <c r="C36" s="99"/>
      <c r="D36" s="125"/>
      <c r="E36" s="130">
        <f t="shared" si="0"/>
        <v>0</v>
      </c>
    </row>
    <row r="37" spans="1:5" s="885" customFormat="1" ht="12">
      <c r="A37" s="99"/>
      <c r="B37" s="127"/>
      <c r="C37" s="99"/>
      <c r="D37" s="125"/>
      <c r="E37" s="130">
        <f t="shared" si="0"/>
        <v>0</v>
      </c>
    </row>
    <row r="38" spans="1:5" s="885" customFormat="1" ht="12">
      <c r="A38" s="99"/>
      <c r="B38" s="127"/>
      <c r="C38" s="99"/>
      <c r="D38" s="125"/>
      <c r="E38" s="130">
        <f t="shared" si="0"/>
        <v>0</v>
      </c>
    </row>
    <row r="39" spans="1:5" s="885" customFormat="1" ht="12">
      <c r="A39" s="99"/>
      <c r="B39" s="127"/>
      <c r="C39" s="99"/>
      <c r="D39" s="125"/>
      <c r="E39" s="130">
        <f t="shared" si="0"/>
        <v>0</v>
      </c>
    </row>
    <row r="40" spans="1:5" s="885" customFormat="1" ht="12">
      <c r="A40" s="99"/>
      <c r="B40" s="127"/>
      <c r="C40" s="99"/>
      <c r="D40" s="125"/>
      <c r="E40" s="130">
        <f t="shared" si="0"/>
        <v>0</v>
      </c>
    </row>
    <row r="41" spans="1:5" s="885" customFormat="1" ht="12">
      <c r="A41" s="99"/>
      <c r="B41" s="127"/>
      <c r="C41" s="99"/>
      <c r="D41" s="125"/>
      <c r="E41" s="130">
        <f t="shared" si="0"/>
        <v>0</v>
      </c>
    </row>
    <row r="42" spans="1:5" s="885" customFormat="1" ht="12">
      <c r="A42" s="99"/>
      <c r="B42" s="127"/>
      <c r="C42" s="99"/>
      <c r="D42" s="125"/>
      <c r="E42" s="130">
        <f t="shared" si="0"/>
        <v>0</v>
      </c>
    </row>
    <row r="43" spans="1:5" s="885" customFormat="1" ht="12">
      <c r="A43" s="99"/>
      <c r="B43" s="127"/>
      <c r="C43" s="99"/>
      <c r="D43" s="125"/>
      <c r="E43" s="130">
        <f t="shared" si="0"/>
        <v>0</v>
      </c>
    </row>
    <row r="44" spans="1:5" s="885" customFormat="1" ht="12">
      <c r="A44" s="99"/>
      <c r="B44" s="127"/>
      <c r="C44" s="99"/>
      <c r="D44" s="125"/>
      <c r="E44" s="130">
        <f t="shared" si="0"/>
        <v>0</v>
      </c>
    </row>
    <row r="45" spans="1:5" s="885" customFormat="1" ht="12">
      <c r="A45" s="99"/>
      <c r="B45" s="127"/>
      <c r="C45" s="99"/>
      <c r="D45" s="125"/>
      <c r="E45" s="130">
        <f t="shared" si="0"/>
        <v>0</v>
      </c>
    </row>
    <row r="46" spans="1:5" s="885" customFormat="1" ht="12">
      <c r="A46" s="99"/>
      <c r="B46" s="127"/>
      <c r="C46" s="99"/>
      <c r="D46" s="125"/>
      <c r="E46" s="130">
        <f t="shared" si="0"/>
        <v>0</v>
      </c>
    </row>
    <row r="47" spans="1:5" s="885" customFormat="1" ht="12">
      <c r="A47" s="99"/>
      <c r="B47" s="127"/>
      <c r="C47" s="99"/>
      <c r="D47" s="125"/>
      <c r="E47" s="130">
        <f t="shared" si="0"/>
        <v>0</v>
      </c>
    </row>
    <row r="48" spans="1:5" s="885" customFormat="1" ht="12">
      <c r="A48" s="99"/>
      <c r="B48" s="127"/>
      <c r="C48" s="99"/>
      <c r="D48" s="125"/>
      <c r="E48" s="130">
        <f t="shared" si="0"/>
        <v>0</v>
      </c>
    </row>
    <row r="49" spans="1:5" s="885" customFormat="1" ht="12">
      <c r="A49" s="99"/>
      <c r="B49" s="127"/>
      <c r="C49" s="99"/>
      <c r="D49" s="125"/>
      <c r="E49" s="130">
        <f t="shared" si="0"/>
        <v>0</v>
      </c>
    </row>
    <row r="50" spans="1:5" s="885" customFormat="1" ht="12">
      <c r="A50" s="99"/>
      <c r="B50" s="99"/>
      <c r="C50" s="99"/>
      <c r="D50" s="125"/>
      <c r="E50" s="130">
        <f t="shared" si="0"/>
        <v>0</v>
      </c>
    </row>
    <row r="51" spans="1:5" s="885" customFormat="1" ht="12">
      <c r="A51" s="99"/>
      <c r="B51" s="99"/>
      <c r="C51" s="99"/>
      <c r="D51" s="125"/>
      <c r="E51" s="130">
        <f t="shared" si="0"/>
        <v>0</v>
      </c>
    </row>
    <row r="52" spans="1:5" s="885" customFormat="1" ht="12">
      <c r="A52" s="99"/>
      <c r="B52" s="99"/>
      <c r="C52" s="99"/>
      <c r="D52" s="125"/>
      <c r="E52" s="130">
        <f t="shared" si="0"/>
        <v>0</v>
      </c>
    </row>
    <row r="53" spans="1:5" s="885" customFormat="1" ht="12">
      <c r="A53" s="99"/>
      <c r="B53" s="99"/>
      <c r="C53" s="99"/>
      <c r="D53" s="125"/>
      <c r="E53" s="130">
        <f t="shared" si="0"/>
        <v>0</v>
      </c>
    </row>
    <row r="54" spans="1:5" s="885" customFormat="1" ht="12">
      <c r="A54" s="99"/>
      <c r="B54" s="99"/>
      <c r="C54" s="99"/>
      <c r="D54" s="125"/>
      <c r="E54" s="130">
        <f t="shared" si="0"/>
        <v>0</v>
      </c>
    </row>
    <row r="55" spans="1:5" s="885" customFormat="1" ht="12">
      <c r="A55" s="99"/>
      <c r="B55" s="99"/>
      <c r="C55" s="99"/>
      <c r="D55" s="125"/>
      <c r="E55" s="130">
        <f t="shared" si="0"/>
        <v>0</v>
      </c>
    </row>
    <row r="56" spans="1:5" s="885" customFormat="1" ht="12">
      <c r="A56" s="99"/>
      <c r="B56" s="99"/>
      <c r="C56" s="99"/>
      <c r="D56" s="125"/>
      <c r="E56" s="130">
        <f t="shared" si="0"/>
        <v>0</v>
      </c>
    </row>
    <row r="57" spans="1:5" s="885" customFormat="1" ht="12">
      <c r="A57" s="99"/>
      <c r="B57" s="99"/>
      <c r="C57" s="99"/>
      <c r="D57" s="125"/>
      <c r="E57" s="130">
        <f t="shared" si="0"/>
        <v>0</v>
      </c>
    </row>
    <row r="58" spans="1:5" s="885" customFormat="1" ht="12">
      <c r="A58" s="99"/>
      <c r="B58" s="99"/>
      <c r="C58" s="99"/>
      <c r="D58" s="125"/>
      <c r="E58" s="130">
        <f t="shared" si="0"/>
        <v>0</v>
      </c>
    </row>
    <row r="59" spans="1:5" s="885" customFormat="1" ht="12">
      <c r="A59" s="99"/>
      <c r="B59" s="99"/>
      <c r="C59" s="99"/>
      <c r="D59" s="125"/>
      <c r="E59" s="130">
        <f t="shared" si="0"/>
        <v>0</v>
      </c>
    </row>
    <row r="60" spans="1:5" s="885" customFormat="1" ht="12">
      <c r="A60" s="99"/>
      <c r="B60" s="99"/>
      <c r="C60" s="99"/>
      <c r="D60" s="125"/>
      <c r="E60" s="130">
        <f t="shared" si="0"/>
        <v>0</v>
      </c>
    </row>
    <row r="61" spans="1:5" s="885" customFormat="1" ht="12">
      <c r="A61" s="99"/>
      <c r="B61" s="99"/>
      <c r="C61" s="99"/>
      <c r="D61" s="125"/>
      <c r="E61" s="130">
        <f t="shared" si="0"/>
        <v>0</v>
      </c>
    </row>
    <row r="62" spans="1:5" s="885" customFormat="1" ht="12">
      <c r="A62" s="99"/>
      <c r="B62" s="99"/>
      <c r="C62" s="99"/>
      <c r="D62" s="125"/>
      <c r="E62" s="130">
        <f t="shared" si="0"/>
        <v>0</v>
      </c>
    </row>
    <row r="63" spans="1:5" s="885" customFormat="1" ht="12">
      <c r="A63" s="99"/>
      <c r="B63" s="99"/>
      <c r="C63" s="99"/>
      <c r="D63" s="125"/>
      <c r="E63" s="130">
        <f t="shared" si="0"/>
        <v>0</v>
      </c>
    </row>
    <row r="64" spans="1:5" s="885" customFormat="1" ht="12">
      <c r="A64" s="99"/>
      <c r="B64" s="99"/>
      <c r="C64" s="99"/>
      <c r="D64" s="125"/>
      <c r="E64" s="130">
        <f t="shared" si="0"/>
        <v>0</v>
      </c>
    </row>
    <row r="65" spans="1:5" s="885" customFormat="1" ht="12">
      <c r="A65" s="99"/>
      <c r="B65" s="99"/>
      <c r="C65" s="99"/>
      <c r="D65" s="125"/>
      <c r="E65" s="130">
        <f t="shared" si="0"/>
        <v>0</v>
      </c>
    </row>
    <row r="66" spans="1:5" s="885" customFormat="1" ht="12">
      <c r="A66" s="99"/>
      <c r="B66" s="99"/>
      <c r="C66" s="99"/>
      <c r="D66" s="125"/>
      <c r="E66" s="130">
        <f t="shared" si="0"/>
        <v>0</v>
      </c>
    </row>
    <row r="67" spans="1:5" s="885" customFormat="1" ht="12.75" thickBot="1">
      <c r="A67" s="99"/>
      <c r="B67" s="99"/>
      <c r="C67" s="99"/>
      <c r="D67" s="126"/>
      <c r="E67" s="130">
        <f t="shared" si="0"/>
        <v>0</v>
      </c>
    </row>
    <row r="68" spans="4:5" ht="13.5" thickBot="1">
      <c r="D68" s="745" t="s">
        <v>106</v>
      </c>
      <c r="E68" s="746">
        <f>SUM(E16:E67)</f>
        <v>0</v>
      </c>
    </row>
    <row r="69" spans="4:5" ht="12">
      <c r="D69" s="317"/>
      <c r="E69" s="749"/>
    </row>
    <row r="70" spans="1:5" ht="12">
      <c r="A70" s="750" t="s">
        <v>152</v>
      </c>
      <c r="B70" s="748">
        <f>DATOS!C13</f>
        <v>0</v>
      </c>
      <c r="D70" s="317"/>
      <c r="E70" s="749"/>
    </row>
    <row r="72" ht="12">
      <c r="A72" s="994" t="s">
        <v>449</v>
      </c>
    </row>
  </sheetData>
  <sheetProtection password="ECC8" sheet="1" insertRows="0" selectLockedCells="1"/>
  <mergeCells count="12">
    <mergeCell ref="A10:E10"/>
    <mergeCell ref="A11:E11"/>
    <mergeCell ref="A6:B6"/>
    <mergeCell ref="C6:E6"/>
    <mergeCell ref="A7:B7"/>
    <mergeCell ref="C7:E7"/>
    <mergeCell ref="A2:E2"/>
    <mergeCell ref="A3:E3"/>
    <mergeCell ref="A5:B5"/>
    <mergeCell ref="C5:E5"/>
    <mergeCell ref="A8:B8"/>
    <mergeCell ref="C8:E8"/>
  </mergeCells>
  <printOptions horizontalCentered="1" verticalCentered="1"/>
  <pageMargins left="0.75" right="0.75" top="1" bottom="1" header="0" footer="0"/>
  <pageSetup fitToHeight="1" fitToWidth="1" horizontalDpi="600" verticalDpi="600" orientation="landscape" scale="49"/>
  <ignoredErrors>
    <ignoredError sqref="C5:E8" unlockedFormula="1"/>
  </ignoredError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zoomScale="90" zoomScaleNormal="90" zoomScaleSheetLayoutView="100" zoomScalePageLayoutView="0" workbookViewId="0" topLeftCell="A3">
      <selection activeCell="A16" sqref="A16:E21"/>
    </sheetView>
  </sheetViews>
  <sheetFormatPr defaultColWidth="11.57421875" defaultRowHeight="12.75"/>
  <cols>
    <col min="1" max="1" width="50.140625" style="155" customWidth="1"/>
    <col min="2" max="2" width="18.421875" style="155" customWidth="1"/>
    <col min="3" max="3" width="12.00390625" style="155" customWidth="1"/>
    <col min="4" max="4" width="14.8515625" style="155" customWidth="1"/>
    <col min="5" max="5" width="19.00390625" style="155" bestFit="1" customWidth="1"/>
    <col min="6" max="6" width="20.7109375" style="155" customWidth="1"/>
    <col min="7" max="16384" width="11.421875" style="155" customWidth="1"/>
  </cols>
  <sheetData>
    <row r="1" s="63" customFormat="1" ht="12">
      <c r="H1" s="64"/>
    </row>
    <row r="2" spans="1:8" s="63" customFormat="1" ht="16.5">
      <c r="A2" s="1021" t="s">
        <v>12</v>
      </c>
      <c r="B2" s="1021"/>
      <c r="C2" s="1021"/>
      <c r="D2" s="1021"/>
      <c r="E2" s="1021"/>
      <c r="F2" s="1021"/>
      <c r="G2" s="82"/>
      <c r="H2" s="82"/>
    </row>
    <row r="3" spans="1:8" s="63" customFormat="1" ht="16.5">
      <c r="A3" s="1021" t="s">
        <v>331</v>
      </c>
      <c r="B3" s="1021"/>
      <c r="C3" s="1021"/>
      <c r="D3" s="1021"/>
      <c r="E3" s="1021"/>
      <c r="F3" s="1021"/>
      <c r="G3" s="82"/>
      <c r="H3" s="82"/>
    </row>
    <row r="4" spans="1:8" s="139" customFormat="1" ht="24" customHeight="1">
      <c r="A4" s="137"/>
      <c r="B4" s="137"/>
      <c r="C4" s="137"/>
      <c r="D4" s="137"/>
      <c r="H4" s="140"/>
    </row>
    <row r="5" spans="1:8" s="63" customFormat="1" ht="13.5" customHeight="1">
      <c r="A5" s="1057" t="s">
        <v>337</v>
      </c>
      <c r="B5" s="1057"/>
      <c r="C5" s="1059">
        <f>DATOS!C5</f>
        <v>0</v>
      </c>
      <c r="D5" s="1059"/>
      <c r="E5" s="1059"/>
      <c r="H5" s="132"/>
    </row>
    <row r="6" spans="1:8" s="63" customFormat="1" ht="13.5" customHeight="1">
      <c r="A6" s="1057" t="s">
        <v>336</v>
      </c>
      <c r="B6" s="1057"/>
      <c r="C6" s="1059">
        <f>DATOS!C6</f>
        <v>0</v>
      </c>
      <c r="D6" s="1059"/>
      <c r="E6" s="1059"/>
      <c r="H6" s="132"/>
    </row>
    <row r="7" spans="1:8" s="63" customFormat="1" ht="13.5" customHeight="1">
      <c r="A7" s="1057" t="s">
        <v>335</v>
      </c>
      <c r="B7" s="1057"/>
      <c r="C7" s="1060">
        <f>DATOS!C7</f>
        <v>0</v>
      </c>
      <c r="D7" s="1060"/>
      <c r="E7" s="1060"/>
      <c r="H7" s="680"/>
    </row>
    <row r="8" spans="1:8" s="63" customFormat="1" ht="13.5" customHeight="1">
      <c r="A8" s="1057" t="s">
        <v>205</v>
      </c>
      <c r="B8" s="1057"/>
      <c r="C8" s="1059">
        <f>DATOS!C8</f>
        <v>0</v>
      </c>
      <c r="D8" s="1059"/>
      <c r="E8" s="1059"/>
      <c r="H8" s="132"/>
    </row>
    <row r="9" spans="1:8" s="63" customFormat="1" ht="24" customHeight="1">
      <c r="A9" s="122"/>
      <c r="B9" s="84"/>
      <c r="C9" s="84"/>
      <c r="D9" s="47"/>
      <c r="H9" s="64"/>
    </row>
    <row r="10" spans="1:8" s="139" customFormat="1" ht="16.5">
      <c r="A10" s="1157" t="s">
        <v>220</v>
      </c>
      <c r="B10" s="1157"/>
      <c r="C10" s="1157"/>
      <c r="D10" s="1157"/>
      <c r="E10" s="1157"/>
      <c r="F10" s="1157"/>
      <c r="G10" s="681"/>
      <c r="H10" s="681"/>
    </row>
    <row r="11" spans="1:8" s="139" customFormat="1" ht="41.25" customHeight="1">
      <c r="A11" s="1201" t="s">
        <v>48</v>
      </c>
      <c r="B11" s="1201"/>
      <c r="C11" s="1201"/>
      <c r="D11" s="1201"/>
      <c r="E11" s="1201"/>
      <c r="F11" s="1201"/>
      <c r="G11" s="682"/>
      <c r="H11" s="682"/>
    </row>
    <row r="12" ht="24" customHeight="1"/>
    <row r="13" ht="12">
      <c r="F13" s="391"/>
    </row>
    <row r="14" spans="1:6" s="735" customFormat="1" ht="24">
      <c r="A14" s="734" t="s">
        <v>325</v>
      </c>
      <c r="B14" s="734" t="s">
        <v>243</v>
      </c>
      <c r="C14" s="734" t="s">
        <v>244</v>
      </c>
      <c r="D14" s="734" t="s">
        <v>107</v>
      </c>
      <c r="E14" s="734" t="s">
        <v>354</v>
      </c>
      <c r="F14" s="734" t="s">
        <v>67</v>
      </c>
    </row>
    <row r="15" spans="1:6" s="63" customFormat="1" ht="12">
      <c r="A15" s="743" t="s">
        <v>247</v>
      </c>
      <c r="B15" s="743" t="s">
        <v>248</v>
      </c>
      <c r="C15" s="743" t="s">
        <v>249</v>
      </c>
      <c r="D15" s="743" t="s">
        <v>250</v>
      </c>
      <c r="E15" s="743" t="s">
        <v>36</v>
      </c>
      <c r="F15" s="743" t="s">
        <v>37</v>
      </c>
    </row>
    <row r="16" spans="1:6" s="885" customFormat="1" ht="12">
      <c r="A16" s="99"/>
      <c r="B16" s="101"/>
      <c r="C16" s="99"/>
      <c r="D16" s="125"/>
      <c r="E16" s="100"/>
      <c r="F16" s="859">
        <f aca="true" t="shared" si="0" ref="F16:F22">D16*C16</f>
        <v>0</v>
      </c>
    </row>
    <row r="17" spans="1:6" s="885" customFormat="1" ht="12">
      <c r="A17" s="99"/>
      <c r="B17" s="99"/>
      <c r="C17" s="99"/>
      <c r="D17" s="125"/>
      <c r="E17" s="100"/>
      <c r="F17" s="859">
        <f t="shared" si="0"/>
        <v>0</v>
      </c>
    </row>
    <row r="18" spans="1:6" s="885" customFormat="1" ht="12">
      <c r="A18" s="99"/>
      <c r="B18" s="101"/>
      <c r="C18" s="99"/>
      <c r="D18" s="125"/>
      <c r="E18" s="99"/>
      <c r="F18" s="859">
        <f t="shared" si="0"/>
        <v>0</v>
      </c>
    </row>
    <row r="19" spans="1:6" s="885" customFormat="1" ht="12">
      <c r="A19" s="99"/>
      <c r="B19" s="101"/>
      <c r="C19" s="99"/>
      <c r="D19" s="125"/>
      <c r="E19" s="99"/>
      <c r="F19" s="859">
        <f t="shared" si="0"/>
        <v>0</v>
      </c>
    </row>
    <row r="20" spans="1:6" s="885" customFormat="1" ht="12">
      <c r="A20" s="99"/>
      <c r="B20" s="101"/>
      <c r="C20" s="99"/>
      <c r="D20" s="125"/>
      <c r="E20" s="99"/>
      <c r="F20" s="859">
        <f t="shared" si="0"/>
        <v>0</v>
      </c>
    </row>
    <row r="21" spans="1:6" s="885" customFormat="1" ht="12">
      <c r="A21" s="99"/>
      <c r="B21" s="101"/>
      <c r="C21" s="99"/>
      <c r="D21" s="125"/>
      <c r="E21" s="99"/>
      <c r="F21" s="859">
        <f t="shared" si="0"/>
        <v>0</v>
      </c>
    </row>
    <row r="22" spans="1:6" s="885" customFormat="1" ht="12">
      <c r="A22" s="99"/>
      <c r="B22" s="101"/>
      <c r="C22" s="99"/>
      <c r="D22" s="125"/>
      <c r="E22" s="99"/>
      <c r="F22" s="859">
        <f t="shared" si="0"/>
        <v>0</v>
      </c>
    </row>
    <row r="23" spans="1:6" s="885" customFormat="1" ht="12">
      <c r="A23" s="99"/>
      <c r="B23" s="101"/>
      <c r="C23" s="99"/>
      <c r="D23" s="125"/>
      <c r="E23" s="99"/>
      <c r="F23" s="859">
        <f>D23*C23</f>
        <v>0</v>
      </c>
    </row>
    <row r="24" spans="1:6" s="885" customFormat="1" ht="12">
      <c r="A24" s="99"/>
      <c r="B24" s="101"/>
      <c r="C24" s="99"/>
      <c r="D24" s="125"/>
      <c r="E24" s="99"/>
      <c r="F24" s="859">
        <f>D24*C24</f>
        <v>0</v>
      </c>
    </row>
    <row r="25" spans="1:6" s="885" customFormat="1" ht="12">
      <c r="A25" s="99"/>
      <c r="B25" s="101"/>
      <c r="C25" s="99"/>
      <c r="D25" s="125"/>
      <c r="E25" s="99"/>
      <c r="F25" s="859">
        <f aca="true" t="shared" si="1" ref="F25:F74">D25*C25</f>
        <v>0</v>
      </c>
    </row>
    <row r="26" spans="1:6" s="885" customFormat="1" ht="12">
      <c r="A26" s="99"/>
      <c r="B26" s="101"/>
      <c r="C26" s="99"/>
      <c r="D26" s="125"/>
      <c r="E26" s="99"/>
      <c r="F26" s="859">
        <f t="shared" si="1"/>
        <v>0</v>
      </c>
    </row>
    <row r="27" spans="1:6" s="885" customFormat="1" ht="12">
      <c r="A27" s="99"/>
      <c r="B27" s="101"/>
      <c r="C27" s="99"/>
      <c r="D27" s="125"/>
      <c r="E27" s="99"/>
      <c r="F27" s="859">
        <f t="shared" si="1"/>
        <v>0</v>
      </c>
    </row>
    <row r="28" spans="1:6" s="885" customFormat="1" ht="12">
      <c r="A28" s="99"/>
      <c r="B28" s="101"/>
      <c r="C28" s="99"/>
      <c r="D28" s="125"/>
      <c r="E28" s="99"/>
      <c r="F28" s="859">
        <f t="shared" si="1"/>
        <v>0</v>
      </c>
    </row>
    <row r="29" spans="1:6" s="885" customFormat="1" ht="12">
      <c r="A29" s="99"/>
      <c r="B29" s="101"/>
      <c r="C29" s="99"/>
      <c r="D29" s="125"/>
      <c r="E29" s="99"/>
      <c r="F29" s="859">
        <f t="shared" si="1"/>
        <v>0</v>
      </c>
    </row>
    <row r="30" spans="1:6" s="885" customFormat="1" ht="12">
      <c r="A30" s="99"/>
      <c r="B30" s="101"/>
      <c r="C30" s="99"/>
      <c r="D30" s="125"/>
      <c r="E30" s="99"/>
      <c r="F30" s="859">
        <f t="shared" si="1"/>
        <v>0</v>
      </c>
    </row>
    <row r="31" spans="1:6" s="885" customFormat="1" ht="12">
      <c r="A31" s="99"/>
      <c r="B31" s="101"/>
      <c r="C31" s="99"/>
      <c r="D31" s="125"/>
      <c r="E31" s="99"/>
      <c r="F31" s="859">
        <f t="shared" si="1"/>
        <v>0</v>
      </c>
    </row>
    <row r="32" spans="1:6" s="885" customFormat="1" ht="12">
      <c r="A32" s="99"/>
      <c r="B32" s="101"/>
      <c r="C32" s="99"/>
      <c r="D32" s="125"/>
      <c r="E32" s="99"/>
      <c r="F32" s="859">
        <f t="shared" si="1"/>
        <v>0</v>
      </c>
    </row>
    <row r="33" spans="1:6" s="885" customFormat="1" ht="12">
      <c r="A33" s="99"/>
      <c r="B33" s="101"/>
      <c r="C33" s="99"/>
      <c r="D33" s="125"/>
      <c r="E33" s="99"/>
      <c r="F33" s="859">
        <f t="shared" si="1"/>
        <v>0</v>
      </c>
    </row>
    <row r="34" spans="1:6" s="885" customFormat="1" ht="12">
      <c r="A34" s="99"/>
      <c r="B34" s="101"/>
      <c r="C34" s="99"/>
      <c r="D34" s="125"/>
      <c r="E34" s="99"/>
      <c r="F34" s="859">
        <f t="shared" si="1"/>
        <v>0</v>
      </c>
    </row>
    <row r="35" spans="1:6" s="885" customFormat="1" ht="12">
      <c r="A35" s="99"/>
      <c r="B35" s="99"/>
      <c r="C35" s="99"/>
      <c r="D35" s="125"/>
      <c r="E35" s="99"/>
      <c r="F35" s="859">
        <f t="shared" si="1"/>
        <v>0</v>
      </c>
    </row>
    <row r="36" spans="1:6" s="885" customFormat="1" ht="12">
      <c r="A36" s="99"/>
      <c r="B36" s="99"/>
      <c r="C36" s="99"/>
      <c r="D36" s="125"/>
      <c r="E36" s="100"/>
      <c r="F36" s="859">
        <f t="shared" si="1"/>
        <v>0</v>
      </c>
    </row>
    <row r="37" spans="1:6" s="885" customFormat="1" ht="12">
      <c r="A37" s="99"/>
      <c r="B37" s="99"/>
      <c r="C37" s="99"/>
      <c r="D37" s="125"/>
      <c r="E37" s="99"/>
      <c r="F37" s="859">
        <f t="shared" si="1"/>
        <v>0</v>
      </c>
    </row>
    <row r="38" spans="1:6" s="885" customFormat="1" ht="12">
      <c r="A38" s="99"/>
      <c r="B38" s="99"/>
      <c r="C38" s="99"/>
      <c r="D38" s="125"/>
      <c r="E38" s="99"/>
      <c r="F38" s="859">
        <f t="shared" si="1"/>
        <v>0</v>
      </c>
    </row>
    <row r="39" spans="1:6" s="885" customFormat="1" ht="12">
      <c r="A39" s="99"/>
      <c r="B39" s="99"/>
      <c r="C39" s="99"/>
      <c r="D39" s="125"/>
      <c r="E39" s="99"/>
      <c r="F39" s="859">
        <f t="shared" si="1"/>
        <v>0</v>
      </c>
    </row>
    <row r="40" spans="1:6" s="885" customFormat="1" ht="12">
      <c r="A40" s="99"/>
      <c r="B40" s="99"/>
      <c r="C40" s="99"/>
      <c r="D40" s="125"/>
      <c r="E40" s="99"/>
      <c r="F40" s="859">
        <f t="shared" si="1"/>
        <v>0</v>
      </c>
    </row>
    <row r="41" spans="1:6" s="885" customFormat="1" ht="12">
      <c r="A41" s="99"/>
      <c r="B41" s="99"/>
      <c r="C41" s="99"/>
      <c r="D41" s="125"/>
      <c r="E41" s="99"/>
      <c r="F41" s="859">
        <f t="shared" si="1"/>
        <v>0</v>
      </c>
    </row>
    <row r="42" spans="1:6" s="885" customFormat="1" ht="12">
      <c r="A42" s="99"/>
      <c r="B42" s="99"/>
      <c r="C42" s="99"/>
      <c r="D42" s="125"/>
      <c r="E42" s="99"/>
      <c r="F42" s="859">
        <f t="shared" si="1"/>
        <v>0</v>
      </c>
    </row>
    <row r="43" spans="1:6" s="885" customFormat="1" ht="12">
      <c r="A43" s="99"/>
      <c r="B43" s="99"/>
      <c r="C43" s="99"/>
      <c r="D43" s="125"/>
      <c r="E43" s="99"/>
      <c r="F43" s="859">
        <f t="shared" si="1"/>
        <v>0</v>
      </c>
    </row>
    <row r="44" spans="1:6" s="885" customFormat="1" ht="12">
      <c r="A44" s="99"/>
      <c r="B44" s="99"/>
      <c r="C44" s="99"/>
      <c r="D44" s="125"/>
      <c r="E44" s="99"/>
      <c r="F44" s="859">
        <f t="shared" si="1"/>
        <v>0</v>
      </c>
    </row>
    <row r="45" spans="1:6" s="885" customFormat="1" ht="12">
      <c r="A45" s="99"/>
      <c r="B45" s="99"/>
      <c r="C45" s="99"/>
      <c r="D45" s="125"/>
      <c r="E45" s="99"/>
      <c r="F45" s="859">
        <f t="shared" si="1"/>
        <v>0</v>
      </c>
    </row>
    <row r="46" spans="1:6" s="885" customFormat="1" ht="12">
      <c r="A46" s="99"/>
      <c r="B46" s="99"/>
      <c r="C46" s="99"/>
      <c r="D46" s="125"/>
      <c r="E46" s="99"/>
      <c r="F46" s="859">
        <f t="shared" si="1"/>
        <v>0</v>
      </c>
    </row>
    <row r="47" spans="1:6" s="885" customFormat="1" ht="12">
      <c r="A47" s="99"/>
      <c r="B47" s="99"/>
      <c r="C47" s="99"/>
      <c r="D47" s="125"/>
      <c r="E47" s="99"/>
      <c r="F47" s="859">
        <f t="shared" si="1"/>
        <v>0</v>
      </c>
    </row>
    <row r="48" spans="1:6" s="885" customFormat="1" ht="12">
      <c r="A48" s="99"/>
      <c r="B48" s="99"/>
      <c r="C48" s="99"/>
      <c r="D48" s="125"/>
      <c r="E48" s="99"/>
      <c r="F48" s="859">
        <f t="shared" si="1"/>
        <v>0</v>
      </c>
    </row>
    <row r="49" spans="1:6" s="885" customFormat="1" ht="12">
      <c r="A49" s="99"/>
      <c r="B49" s="99"/>
      <c r="C49" s="99"/>
      <c r="D49" s="125"/>
      <c r="E49" s="99"/>
      <c r="F49" s="859">
        <f t="shared" si="1"/>
        <v>0</v>
      </c>
    </row>
    <row r="50" spans="1:6" s="885" customFormat="1" ht="12">
      <c r="A50" s="99"/>
      <c r="B50" s="99"/>
      <c r="C50" s="99"/>
      <c r="D50" s="125"/>
      <c r="E50" s="99"/>
      <c r="F50" s="859">
        <f t="shared" si="1"/>
        <v>0</v>
      </c>
    </row>
    <row r="51" spans="1:6" s="885" customFormat="1" ht="12">
      <c r="A51" s="99"/>
      <c r="B51" s="99"/>
      <c r="C51" s="99"/>
      <c r="D51" s="125"/>
      <c r="E51" s="99"/>
      <c r="F51" s="859">
        <f t="shared" si="1"/>
        <v>0</v>
      </c>
    </row>
    <row r="52" spans="1:6" s="885" customFormat="1" ht="12">
      <c r="A52" s="99"/>
      <c r="B52" s="99"/>
      <c r="C52" s="99"/>
      <c r="D52" s="125"/>
      <c r="E52" s="99"/>
      <c r="F52" s="859">
        <f t="shared" si="1"/>
        <v>0</v>
      </c>
    </row>
    <row r="53" spans="1:6" s="885" customFormat="1" ht="12">
      <c r="A53" s="99"/>
      <c r="B53" s="99"/>
      <c r="C53" s="99"/>
      <c r="D53" s="125"/>
      <c r="E53" s="99"/>
      <c r="F53" s="859">
        <f t="shared" si="1"/>
        <v>0</v>
      </c>
    </row>
    <row r="54" spans="1:6" s="885" customFormat="1" ht="12">
      <c r="A54" s="99"/>
      <c r="B54" s="99"/>
      <c r="C54" s="99"/>
      <c r="D54" s="125"/>
      <c r="E54" s="99"/>
      <c r="F54" s="859">
        <f t="shared" si="1"/>
        <v>0</v>
      </c>
    </row>
    <row r="55" spans="1:6" s="885" customFormat="1" ht="12">
      <c r="A55" s="99"/>
      <c r="B55" s="99"/>
      <c r="C55" s="99"/>
      <c r="D55" s="125"/>
      <c r="E55" s="99"/>
      <c r="F55" s="859">
        <f t="shared" si="1"/>
        <v>0</v>
      </c>
    </row>
    <row r="56" spans="1:6" s="885" customFormat="1" ht="12">
      <c r="A56" s="99"/>
      <c r="B56" s="99"/>
      <c r="C56" s="99"/>
      <c r="D56" s="125"/>
      <c r="E56" s="99"/>
      <c r="F56" s="859">
        <f t="shared" si="1"/>
        <v>0</v>
      </c>
    </row>
    <row r="57" spans="1:6" s="885" customFormat="1" ht="12">
      <c r="A57" s="99"/>
      <c r="B57" s="99"/>
      <c r="C57" s="99"/>
      <c r="D57" s="125"/>
      <c r="E57" s="99"/>
      <c r="F57" s="859">
        <f t="shared" si="1"/>
        <v>0</v>
      </c>
    </row>
    <row r="58" spans="1:6" s="885" customFormat="1" ht="12">
      <c r="A58" s="99"/>
      <c r="B58" s="99"/>
      <c r="C58" s="99"/>
      <c r="D58" s="125"/>
      <c r="E58" s="99"/>
      <c r="F58" s="859">
        <f t="shared" si="1"/>
        <v>0</v>
      </c>
    </row>
    <row r="59" spans="1:6" s="885" customFormat="1" ht="12">
      <c r="A59" s="99"/>
      <c r="B59" s="99"/>
      <c r="C59" s="99"/>
      <c r="D59" s="125"/>
      <c r="E59" s="99"/>
      <c r="F59" s="859">
        <f t="shared" si="1"/>
        <v>0</v>
      </c>
    </row>
    <row r="60" spans="1:6" s="885" customFormat="1" ht="12">
      <c r="A60" s="99"/>
      <c r="B60" s="99"/>
      <c r="C60" s="99"/>
      <c r="D60" s="125"/>
      <c r="E60" s="99"/>
      <c r="F60" s="859">
        <f t="shared" si="1"/>
        <v>0</v>
      </c>
    </row>
    <row r="61" spans="1:6" s="885" customFormat="1" ht="12">
      <c r="A61" s="99"/>
      <c r="B61" s="99"/>
      <c r="C61" s="99"/>
      <c r="D61" s="125"/>
      <c r="E61" s="99"/>
      <c r="F61" s="859">
        <f t="shared" si="1"/>
        <v>0</v>
      </c>
    </row>
    <row r="62" spans="1:6" s="885" customFormat="1" ht="12">
      <c r="A62" s="99"/>
      <c r="B62" s="99"/>
      <c r="C62" s="99"/>
      <c r="D62" s="125"/>
      <c r="E62" s="99"/>
      <c r="F62" s="859">
        <f t="shared" si="1"/>
        <v>0</v>
      </c>
    </row>
    <row r="63" spans="1:6" s="885" customFormat="1" ht="12">
      <c r="A63" s="99"/>
      <c r="B63" s="99"/>
      <c r="C63" s="99"/>
      <c r="D63" s="125"/>
      <c r="E63" s="99"/>
      <c r="F63" s="859">
        <f t="shared" si="1"/>
        <v>0</v>
      </c>
    </row>
    <row r="64" spans="1:6" s="885" customFormat="1" ht="12">
      <c r="A64" s="99"/>
      <c r="B64" s="99"/>
      <c r="C64" s="99"/>
      <c r="D64" s="125"/>
      <c r="E64" s="99"/>
      <c r="F64" s="859">
        <f t="shared" si="1"/>
        <v>0</v>
      </c>
    </row>
    <row r="65" spans="1:6" s="885" customFormat="1" ht="12">
      <c r="A65" s="99"/>
      <c r="B65" s="99"/>
      <c r="C65" s="99"/>
      <c r="D65" s="125"/>
      <c r="E65" s="99"/>
      <c r="F65" s="859">
        <f t="shared" si="1"/>
        <v>0</v>
      </c>
    </row>
    <row r="66" spans="1:6" s="885" customFormat="1" ht="12">
      <c r="A66" s="99"/>
      <c r="B66" s="99"/>
      <c r="C66" s="99"/>
      <c r="D66" s="125"/>
      <c r="E66" s="99"/>
      <c r="F66" s="859">
        <f t="shared" si="1"/>
        <v>0</v>
      </c>
    </row>
    <row r="67" spans="1:6" s="885" customFormat="1" ht="12">
      <c r="A67" s="99"/>
      <c r="B67" s="99"/>
      <c r="C67" s="99"/>
      <c r="D67" s="125"/>
      <c r="E67" s="99"/>
      <c r="F67" s="859">
        <f t="shared" si="1"/>
        <v>0</v>
      </c>
    </row>
    <row r="68" spans="1:6" s="885" customFormat="1" ht="12">
      <c r="A68" s="99"/>
      <c r="B68" s="99"/>
      <c r="C68" s="99"/>
      <c r="D68" s="125"/>
      <c r="E68" s="99"/>
      <c r="F68" s="859">
        <f t="shared" si="1"/>
        <v>0</v>
      </c>
    </row>
    <row r="69" spans="1:6" s="885" customFormat="1" ht="12">
      <c r="A69" s="99"/>
      <c r="B69" s="99"/>
      <c r="C69" s="99"/>
      <c r="D69" s="125"/>
      <c r="E69" s="99"/>
      <c r="F69" s="859">
        <f t="shared" si="1"/>
        <v>0</v>
      </c>
    </row>
    <row r="70" spans="1:6" s="885" customFormat="1" ht="12">
      <c r="A70" s="99"/>
      <c r="B70" s="99"/>
      <c r="C70" s="99"/>
      <c r="D70" s="125"/>
      <c r="E70" s="99"/>
      <c r="F70" s="859">
        <f t="shared" si="1"/>
        <v>0</v>
      </c>
    </row>
    <row r="71" spans="1:6" s="885" customFormat="1" ht="12">
      <c r="A71" s="99"/>
      <c r="B71" s="99"/>
      <c r="C71" s="99"/>
      <c r="D71" s="125"/>
      <c r="E71" s="99"/>
      <c r="F71" s="859">
        <f t="shared" si="1"/>
        <v>0</v>
      </c>
    </row>
    <row r="72" spans="1:6" s="885" customFormat="1" ht="12">
      <c r="A72" s="99"/>
      <c r="B72" s="99"/>
      <c r="C72" s="99"/>
      <c r="D72" s="125"/>
      <c r="E72" s="99"/>
      <c r="F72" s="859">
        <f t="shared" si="1"/>
        <v>0</v>
      </c>
    </row>
    <row r="73" spans="1:6" s="885" customFormat="1" ht="12">
      <c r="A73" s="99"/>
      <c r="B73" s="99"/>
      <c r="C73" s="99"/>
      <c r="D73" s="125"/>
      <c r="E73" s="99"/>
      <c r="F73" s="859">
        <f t="shared" si="1"/>
        <v>0</v>
      </c>
    </row>
    <row r="74" spans="1:6" s="885" customFormat="1" ht="12.75" thickBot="1">
      <c r="A74" s="99"/>
      <c r="B74" s="99"/>
      <c r="C74" s="99"/>
      <c r="D74" s="125"/>
      <c r="E74" s="105"/>
      <c r="F74" s="859">
        <f t="shared" si="1"/>
        <v>0</v>
      </c>
    </row>
    <row r="75" spans="5:6" ht="13.5" thickBot="1">
      <c r="E75" s="751" t="s">
        <v>106</v>
      </c>
      <c r="F75" s="995">
        <f>SUM(F16:F74)</f>
        <v>0</v>
      </c>
    </row>
    <row r="76" ht="12">
      <c r="A76" s="752"/>
    </row>
    <row r="77" spans="1:2" s="755" customFormat="1" ht="10.5">
      <c r="A77" s="753" t="s">
        <v>152</v>
      </c>
      <c r="B77" s="754">
        <f>DATOS!C13</f>
        <v>0</v>
      </c>
    </row>
    <row r="79" ht="12">
      <c r="A79" s="996" t="s">
        <v>393</v>
      </c>
    </row>
  </sheetData>
  <sheetProtection password="ECC8" sheet="1" objects="1" scenarios="1" insertRows="0" selectLockedCells="1"/>
  <mergeCells count="12">
    <mergeCell ref="A2:F2"/>
    <mergeCell ref="A11:F11"/>
    <mergeCell ref="A10:F10"/>
    <mergeCell ref="C6:E6"/>
    <mergeCell ref="A7:B7"/>
    <mergeCell ref="C7:E7"/>
    <mergeCell ref="A8:B8"/>
    <mergeCell ref="C8:E8"/>
    <mergeCell ref="A5:B5"/>
    <mergeCell ref="C5:E5"/>
    <mergeCell ref="A6:B6"/>
    <mergeCell ref="A3:F3"/>
  </mergeCells>
  <printOptions horizontalCentered="1" verticalCentered="1"/>
  <pageMargins left="0.75" right="0.75" top="1" bottom="1" header="0" footer="0"/>
  <pageSetup fitToHeight="1" fitToWidth="1" horizontalDpi="600" verticalDpi="600" orientation="portrait" scale="59"/>
  <ignoredErrors>
    <ignoredError sqref="C5:E8" unlockedFormula="1"/>
  </ignoredError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zoomScale="90" zoomScaleNormal="90" zoomScaleSheetLayoutView="100" zoomScalePageLayoutView="0" workbookViewId="0" topLeftCell="A1">
      <selection activeCell="A16" sqref="A16:D17"/>
    </sheetView>
  </sheetViews>
  <sheetFormatPr defaultColWidth="11.57421875" defaultRowHeight="12.75"/>
  <cols>
    <col min="1" max="1" width="50.140625" style="155" customWidth="1"/>
    <col min="2" max="2" width="18.421875" style="155" customWidth="1"/>
    <col min="3" max="3" width="12.00390625" style="155" customWidth="1"/>
    <col min="4" max="4" width="17.00390625" style="155" customWidth="1"/>
    <col min="5" max="5" width="19.00390625" style="155" bestFit="1" customWidth="1"/>
    <col min="6" max="6" width="20.7109375" style="155" customWidth="1"/>
    <col min="7" max="16384" width="11.421875" style="155" customWidth="1"/>
  </cols>
  <sheetData>
    <row r="1" s="63" customFormat="1" ht="12">
      <c r="H1" s="64"/>
    </row>
    <row r="2" spans="1:8" s="63" customFormat="1" ht="16.5">
      <c r="A2" s="1021" t="s">
        <v>12</v>
      </c>
      <c r="B2" s="1021"/>
      <c r="C2" s="1021"/>
      <c r="D2" s="1021"/>
      <c r="E2" s="1021"/>
      <c r="F2" s="1021"/>
      <c r="G2" s="82"/>
      <c r="H2" s="82"/>
    </row>
    <row r="3" spans="1:8" s="63" customFormat="1" ht="16.5">
      <c r="A3" s="1021" t="s">
        <v>331</v>
      </c>
      <c r="B3" s="1021"/>
      <c r="C3" s="1021"/>
      <c r="D3" s="1021"/>
      <c r="E3" s="1021"/>
      <c r="F3" s="1021"/>
      <c r="G3" s="82"/>
      <c r="H3" s="82"/>
    </row>
    <row r="4" spans="1:8" s="139" customFormat="1" ht="24" customHeight="1">
      <c r="A4" s="137"/>
      <c r="B4" s="137"/>
      <c r="C4" s="137"/>
      <c r="D4" s="137"/>
      <c r="H4" s="140"/>
    </row>
    <row r="5" spans="1:8" s="63" customFormat="1" ht="13.5" customHeight="1">
      <c r="A5" s="1057" t="s">
        <v>337</v>
      </c>
      <c r="B5" s="1057"/>
      <c r="C5" s="1059">
        <f>DATOS!C5</f>
        <v>0</v>
      </c>
      <c r="D5" s="1059"/>
      <c r="E5" s="1059"/>
      <c r="H5" s="132"/>
    </row>
    <row r="6" spans="1:8" s="63" customFormat="1" ht="13.5" customHeight="1">
      <c r="A6" s="1057" t="s">
        <v>336</v>
      </c>
      <c r="B6" s="1057"/>
      <c r="C6" s="1059">
        <f>DATOS!C6</f>
        <v>0</v>
      </c>
      <c r="D6" s="1059"/>
      <c r="E6" s="1059"/>
      <c r="H6" s="132"/>
    </row>
    <row r="7" spans="1:8" s="63" customFormat="1" ht="13.5" customHeight="1">
      <c r="A7" s="1057" t="s">
        <v>335</v>
      </c>
      <c r="B7" s="1057"/>
      <c r="C7" s="1060">
        <f>DATOS!C7</f>
        <v>0</v>
      </c>
      <c r="D7" s="1060"/>
      <c r="E7" s="1060"/>
      <c r="H7" s="680"/>
    </row>
    <row r="8" spans="1:8" s="63" customFormat="1" ht="13.5" customHeight="1">
      <c r="A8" s="1057" t="s">
        <v>205</v>
      </c>
      <c r="B8" s="1057"/>
      <c r="C8" s="1059">
        <f>DATOS!C8</f>
        <v>0</v>
      </c>
      <c r="D8" s="1059"/>
      <c r="E8" s="1059"/>
      <c r="H8" s="132"/>
    </row>
    <row r="9" spans="1:8" s="63" customFormat="1" ht="24" customHeight="1">
      <c r="A9" s="84"/>
      <c r="B9" s="84"/>
      <c r="C9" s="84"/>
      <c r="D9" s="47"/>
      <c r="H9" s="64"/>
    </row>
    <row r="10" spans="1:8" s="139" customFormat="1" ht="16.5">
      <c r="A10" s="1157" t="s">
        <v>359</v>
      </c>
      <c r="B10" s="1157"/>
      <c r="C10" s="1157"/>
      <c r="D10" s="1157"/>
      <c r="E10" s="1157"/>
      <c r="F10" s="1157"/>
      <c r="G10" s="681"/>
      <c r="H10" s="681"/>
    </row>
    <row r="11" spans="1:8" s="139" customFormat="1" ht="18" customHeight="1">
      <c r="A11" s="1190" t="s">
        <v>49</v>
      </c>
      <c r="B11" s="1190"/>
      <c r="C11" s="1190"/>
      <c r="D11" s="1190"/>
      <c r="E11" s="1190"/>
      <c r="F11" s="1190"/>
      <c r="G11" s="682"/>
      <c r="H11" s="682"/>
    </row>
    <row r="12" ht="24" customHeight="1"/>
    <row r="14" spans="1:6" s="735" customFormat="1" ht="26.25" customHeight="1">
      <c r="A14" s="734" t="s">
        <v>242</v>
      </c>
      <c r="B14" s="734" t="s">
        <v>243</v>
      </c>
      <c r="C14" s="734" t="s">
        <v>244</v>
      </c>
      <c r="D14" s="734" t="s">
        <v>107</v>
      </c>
      <c r="E14" s="734" t="s">
        <v>38</v>
      </c>
      <c r="F14" s="734" t="s">
        <v>153</v>
      </c>
    </row>
    <row r="15" spans="1:6" s="63" customFormat="1" ht="12">
      <c r="A15" s="743" t="s">
        <v>247</v>
      </c>
      <c r="B15" s="743" t="s">
        <v>248</v>
      </c>
      <c r="C15" s="743" t="s">
        <v>249</v>
      </c>
      <c r="D15" s="743" t="s">
        <v>250</v>
      </c>
      <c r="E15" s="743" t="s">
        <v>251</v>
      </c>
      <c r="F15" s="743" t="s">
        <v>9</v>
      </c>
    </row>
    <row r="16" spans="1:6" s="885" customFormat="1" ht="12">
      <c r="A16" s="101"/>
      <c r="B16" s="99"/>
      <c r="C16" s="99"/>
      <c r="D16" s="896"/>
      <c r="E16" s="125"/>
      <c r="F16" s="997">
        <f>D16*C16</f>
        <v>0</v>
      </c>
    </row>
    <row r="17" spans="1:6" s="885" customFormat="1" ht="12">
      <c r="A17" s="99"/>
      <c r="B17" s="99"/>
      <c r="C17" s="99"/>
      <c r="D17" s="896"/>
      <c r="E17" s="125"/>
      <c r="F17" s="997">
        <f aca="true" t="shared" si="0" ref="F17:F74">D17*C17</f>
        <v>0</v>
      </c>
    </row>
    <row r="18" spans="1:6" s="885" customFormat="1" ht="12">
      <c r="A18" s="99"/>
      <c r="B18" s="101"/>
      <c r="C18" s="99"/>
      <c r="D18" s="896"/>
      <c r="E18" s="125"/>
      <c r="F18" s="997">
        <f t="shared" si="0"/>
        <v>0</v>
      </c>
    </row>
    <row r="19" spans="1:6" s="885" customFormat="1" ht="12">
      <c r="A19" s="99"/>
      <c r="B19" s="99"/>
      <c r="C19" s="99"/>
      <c r="D19" s="896"/>
      <c r="E19" s="125"/>
      <c r="F19" s="997">
        <f t="shared" si="0"/>
        <v>0</v>
      </c>
    </row>
    <row r="20" spans="1:6" s="885" customFormat="1" ht="12">
      <c r="A20" s="99"/>
      <c r="B20" s="101"/>
      <c r="C20" s="99"/>
      <c r="D20" s="896"/>
      <c r="E20" s="125"/>
      <c r="F20" s="997">
        <f t="shared" si="0"/>
        <v>0</v>
      </c>
    </row>
    <row r="21" spans="1:6" s="885" customFormat="1" ht="12">
      <c r="A21" s="99"/>
      <c r="B21" s="99"/>
      <c r="C21" s="99"/>
      <c r="D21" s="896"/>
      <c r="E21" s="125"/>
      <c r="F21" s="997">
        <f t="shared" si="0"/>
        <v>0</v>
      </c>
    </row>
    <row r="22" spans="1:6" s="885" customFormat="1" ht="12">
      <c r="A22" s="99"/>
      <c r="B22" s="99"/>
      <c r="C22" s="99"/>
      <c r="D22" s="896"/>
      <c r="E22" s="125"/>
      <c r="F22" s="997">
        <f t="shared" si="0"/>
        <v>0</v>
      </c>
    </row>
    <row r="23" spans="1:6" s="885" customFormat="1" ht="12">
      <c r="A23" s="99"/>
      <c r="B23" s="99"/>
      <c r="C23" s="99"/>
      <c r="D23" s="896"/>
      <c r="E23" s="125"/>
      <c r="F23" s="997">
        <f t="shared" si="0"/>
        <v>0</v>
      </c>
    </row>
    <row r="24" spans="1:6" s="885" customFormat="1" ht="12">
      <c r="A24" s="99"/>
      <c r="B24" s="99"/>
      <c r="C24" s="99"/>
      <c r="D24" s="896"/>
      <c r="E24" s="125"/>
      <c r="F24" s="997">
        <f t="shared" si="0"/>
        <v>0</v>
      </c>
    </row>
    <row r="25" spans="1:6" s="885" customFormat="1" ht="12">
      <c r="A25" s="99"/>
      <c r="B25" s="99"/>
      <c r="C25" s="99"/>
      <c r="D25" s="896"/>
      <c r="E25" s="125"/>
      <c r="F25" s="997">
        <f t="shared" si="0"/>
        <v>0</v>
      </c>
    </row>
    <row r="26" spans="1:6" s="885" customFormat="1" ht="12">
      <c r="A26" s="99"/>
      <c r="B26" s="99"/>
      <c r="C26" s="99"/>
      <c r="D26" s="896"/>
      <c r="E26" s="125"/>
      <c r="F26" s="997">
        <f t="shared" si="0"/>
        <v>0</v>
      </c>
    </row>
    <row r="27" spans="1:6" s="885" customFormat="1" ht="12">
      <c r="A27" s="99"/>
      <c r="B27" s="99"/>
      <c r="C27" s="99"/>
      <c r="D27" s="896"/>
      <c r="E27" s="125"/>
      <c r="F27" s="997">
        <f t="shared" si="0"/>
        <v>0</v>
      </c>
    </row>
    <row r="28" spans="1:6" s="885" customFormat="1" ht="12">
      <c r="A28" s="99"/>
      <c r="B28" s="99"/>
      <c r="C28" s="99"/>
      <c r="D28" s="896"/>
      <c r="E28" s="125"/>
      <c r="F28" s="997">
        <f t="shared" si="0"/>
        <v>0</v>
      </c>
    </row>
    <row r="29" spans="1:6" s="885" customFormat="1" ht="12">
      <c r="A29" s="99"/>
      <c r="B29" s="99"/>
      <c r="C29" s="99"/>
      <c r="D29" s="896"/>
      <c r="E29" s="125"/>
      <c r="F29" s="997">
        <f t="shared" si="0"/>
        <v>0</v>
      </c>
    </row>
    <row r="30" spans="1:6" s="885" customFormat="1" ht="12">
      <c r="A30" s="99"/>
      <c r="B30" s="99"/>
      <c r="C30" s="99"/>
      <c r="D30" s="896"/>
      <c r="E30" s="125"/>
      <c r="F30" s="997">
        <f t="shared" si="0"/>
        <v>0</v>
      </c>
    </row>
    <row r="31" spans="1:6" s="885" customFormat="1" ht="12">
      <c r="A31" s="99"/>
      <c r="B31" s="99"/>
      <c r="C31" s="99"/>
      <c r="D31" s="896"/>
      <c r="E31" s="125"/>
      <c r="F31" s="997">
        <f t="shared" si="0"/>
        <v>0</v>
      </c>
    </row>
    <row r="32" spans="1:6" s="885" customFormat="1" ht="12">
      <c r="A32" s="99"/>
      <c r="B32" s="99"/>
      <c r="C32" s="99"/>
      <c r="D32" s="896"/>
      <c r="E32" s="125"/>
      <c r="F32" s="997">
        <f t="shared" si="0"/>
        <v>0</v>
      </c>
    </row>
    <row r="33" spans="1:6" s="885" customFormat="1" ht="12">
      <c r="A33" s="99"/>
      <c r="B33" s="99"/>
      <c r="C33" s="99"/>
      <c r="D33" s="896"/>
      <c r="E33" s="125"/>
      <c r="F33" s="997">
        <f t="shared" si="0"/>
        <v>0</v>
      </c>
    </row>
    <row r="34" spans="1:6" s="885" customFormat="1" ht="12">
      <c r="A34" s="99"/>
      <c r="B34" s="99"/>
      <c r="C34" s="99"/>
      <c r="D34" s="896"/>
      <c r="E34" s="125"/>
      <c r="F34" s="997">
        <f t="shared" si="0"/>
        <v>0</v>
      </c>
    </row>
    <row r="35" spans="1:6" s="885" customFormat="1" ht="12">
      <c r="A35" s="99"/>
      <c r="B35" s="99"/>
      <c r="C35" s="99"/>
      <c r="D35" s="896"/>
      <c r="E35" s="125"/>
      <c r="F35" s="997">
        <f t="shared" si="0"/>
        <v>0</v>
      </c>
    </row>
    <row r="36" spans="1:6" s="885" customFormat="1" ht="12">
      <c r="A36" s="99"/>
      <c r="B36" s="99"/>
      <c r="C36" s="99"/>
      <c r="D36" s="896"/>
      <c r="E36" s="125"/>
      <c r="F36" s="997">
        <f t="shared" si="0"/>
        <v>0</v>
      </c>
    </row>
    <row r="37" spans="1:6" s="885" customFormat="1" ht="12">
      <c r="A37" s="99"/>
      <c r="B37" s="99"/>
      <c r="C37" s="99"/>
      <c r="D37" s="896"/>
      <c r="E37" s="125"/>
      <c r="F37" s="997">
        <f t="shared" si="0"/>
        <v>0</v>
      </c>
    </row>
    <row r="38" spans="1:6" s="885" customFormat="1" ht="12">
      <c r="A38" s="99"/>
      <c r="B38" s="99"/>
      <c r="C38" s="99"/>
      <c r="D38" s="896"/>
      <c r="E38" s="125"/>
      <c r="F38" s="997">
        <f t="shared" si="0"/>
        <v>0</v>
      </c>
    </row>
    <row r="39" spans="1:6" s="885" customFormat="1" ht="12">
      <c r="A39" s="99"/>
      <c r="B39" s="99"/>
      <c r="C39" s="99"/>
      <c r="D39" s="896"/>
      <c r="E39" s="125"/>
      <c r="F39" s="997">
        <f t="shared" si="0"/>
        <v>0</v>
      </c>
    </row>
    <row r="40" spans="1:6" s="885" customFormat="1" ht="12">
      <c r="A40" s="99"/>
      <c r="B40" s="99"/>
      <c r="C40" s="99"/>
      <c r="D40" s="896"/>
      <c r="E40" s="125"/>
      <c r="F40" s="997">
        <f t="shared" si="0"/>
        <v>0</v>
      </c>
    </row>
    <row r="41" spans="1:6" s="885" customFormat="1" ht="12">
      <c r="A41" s="99"/>
      <c r="B41" s="99"/>
      <c r="C41" s="99"/>
      <c r="D41" s="896"/>
      <c r="E41" s="125"/>
      <c r="F41" s="997">
        <f t="shared" si="0"/>
        <v>0</v>
      </c>
    </row>
    <row r="42" spans="1:6" s="885" customFormat="1" ht="12">
      <c r="A42" s="99"/>
      <c r="B42" s="99"/>
      <c r="C42" s="99"/>
      <c r="D42" s="896"/>
      <c r="E42" s="125"/>
      <c r="F42" s="997">
        <f t="shared" si="0"/>
        <v>0</v>
      </c>
    </row>
    <row r="43" spans="1:6" s="885" customFormat="1" ht="12">
      <c r="A43" s="99"/>
      <c r="B43" s="99"/>
      <c r="C43" s="99"/>
      <c r="D43" s="896"/>
      <c r="E43" s="125"/>
      <c r="F43" s="997">
        <f t="shared" si="0"/>
        <v>0</v>
      </c>
    </row>
    <row r="44" spans="1:6" s="885" customFormat="1" ht="12">
      <c r="A44" s="99"/>
      <c r="B44" s="99"/>
      <c r="C44" s="99"/>
      <c r="D44" s="896"/>
      <c r="E44" s="125"/>
      <c r="F44" s="997">
        <f t="shared" si="0"/>
        <v>0</v>
      </c>
    </row>
    <row r="45" spans="1:6" s="885" customFormat="1" ht="12">
      <c r="A45" s="99"/>
      <c r="B45" s="99"/>
      <c r="C45" s="99"/>
      <c r="D45" s="896"/>
      <c r="E45" s="125"/>
      <c r="F45" s="997">
        <f t="shared" si="0"/>
        <v>0</v>
      </c>
    </row>
    <row r="46" spans="1:6" s="885" customFormat="1" ht="12">
      <c r="A46" s="99"/>
      <c r="B46" s="99"/>
      <c r="C46" s="99"/>
      <c r="D46" s="896"/>
      <c r="E46" s="125"/>
      <c r="F46" s="997">
        <f t="shared" si="0"/>
        <v>0</v>
      </c>
    </row>
    <row r="47" spans="1:6" s="885" customFormat="1" ht="12">
      <c r="A47" s="99"/>
      <c r="B47" s="99"/>
      <c r="C47" s="99"/>
      <c r="D47" s="896"/>
      <c r="E47" s="125"/>
      <c r="F47" s="997">
        <f t="shared" si="0"/>
        <v>0</v>
      </c>
    </row>
    <row r="48" spans="1:6" s="885" customFormat="1" ht="12">
      <c r="A48" s="99"/>
      <c r="B48" s="99"/>
      <c r="C48" s="99"/>
      <c r="D48" s="896"/>
      <c r="E48" s="125"/>
      <c r="F48" s="997">
        <f t="shared" si="0"/>
        <v>0</v>
      </c>
    </row>
    <row r="49" spans="1:6" s="885" customFormat="1" ht="12">
      <c r="A49" s="99"/>
      <c r="B49" s="99"/>
      <c r="C49" s="99"/>
      <c r="D49" s="896"/>
      <c r="E49" s="125"/>
      <c r="F49" s="997">
        <f t="shared" si="0"/>
        <v>0</v>
      </c>
    </row>
    <row r="50" spans="1:6" s="885" customFormat="1" ht="12">
      <c r="A50" s="99"/>
      <c r="B50" s="99"/>
      <c r="C50" s="99"/>
      <c r="D50" s="896"/>
      <c r="E50" s="125"/>
      <c r="F50" s="997">
        <f t="shared" si="0"/>
        <v>0</v>
      </c>
    </row>
    <row r="51" spans="1:6" s="885" customFormat="1" ht="12">
      <c r="A51" s="99"/>
      <c r="B51" s="99"/>
      <c r="C51" s="99"/>
      <c r="D51" s="896"/>
      <c r="E51" s="125"/>
      <c r="F51" s="997">
        <f t="shared" si="0"/>
        <v>0</v>
      </c>
    </row>
    <row r="52" spans="1:6" s="885" customFormat="1" ht="12">
      <c r="A52" s="99"/>
      <c r="B52" s="99"/>
      <c r="C52" s="99"/>
      <c r="D52" s="896"/>
      <c r="E52" s="125"/>
      <c r="F52" s="997">
        <f t="shared" si="0"/>
        <v>0</v>
      </c>
    </row>
    <row r="53" spans="1:6" s="885" customFormat="1" ht="12">
      <c r="A53" s="99"/>
      <c r="B53" s="99"/>
      <c r="C53" s="99"/>
      <c r="D53" s="896"/>
      <c r="E53" s="125"/>
      <c r="F53" s="997">
        <f t="shared" si="0"/>
        <v>0</v>
      </c>
    </row>
    <row r="54" spans="1:6" s="885" customFormat="1" ht="12">
      <c r="A54" s="99"/>
      <c r="B54" s="99"/>
      <c r="C54" s="99"/>
      <c r="D54" s="896"/>
      <c r="E54" s="125"/>
      <c r="F54" s="997">
        <f t="shared" si="0"/>
        <v>0</v>
      </c>
    </row>
    <row r="55" spans="1:6" s="885" customFormat="1" ht="12">
      <c r="A55" s="99"/>
      <c r="B55" s="99"/>
      <c r="C55" s="99"/>
      <c r="D55" s="896"/>
      <c r="E55" s="125"/>
      <c r="F55" s="997">
        <f t="shared" si="0"/>
        <v>0</v>
      </c>
    </row>
    <row r="56" spans="1:6" s="885" customFormat="1" ht="12">
      <c r="A56" s="99"/>
      <c r="B56" s="99"/>
      <c r="C56" s="99"/>
      <c r="D56" s="896"/>
      <c r="E56" s="125"/>
      <c r="F56" s="997">
        <f t="shared" si="0"/>
        <v>0</v>
      </c>
    </row>
    <row r="57" spans="1:6" s="885" customFormat="1" ht="12">
      <c r="A57" s="99"/>
      <c r="B57" s="99"/>
      <c r="C57" s="99"/>
      <c r="D57" s="896"/>
      <c r="E57" s="125"/>
      <c r="F57" s="997">
        <f t="shared" si="0"/>
        <v>0</v>
      </c>
    </row>
    <row r="58" spans="1:6" s="885" customFormat="1" ht="12">
      <c r="A58" s="99"/>
      <c r="B58" s="99"/>
      <c r="C58" s="99"/>
      <c r="D58" s="896"/>
      <c r="E58" s="125"/>
      <c r="F58" s="997">
        <f t="shared" si="0"/>
        <v>0</v>
      </c>
    </row>
    <row r="59" spans="1:6" s="885" customFormat="1" ht="12">
      <c r="A59" s="99"/>
      <c r="B59" s="99"/>
      <c r="C59" s="99"/>
      <c r="D59" s="896"/>
      <c r="E59" s="125"/>
      <c r="F59" s="997">
        <f t="shared" si="0"/>
        <v>0</v>
      </c>
    </row>
    <row r="60" spans="1:6" s="885" customFormat="1" ht="12">
      <c r="A60" s="99"/>
      <c r="B60" s="99"/>
      <c r="C60" s="99"/>
      <c r="D60" s="896"/>
      <c r="E60" s="125"/>
      <c r="F60" s="997">
        <f t="shared" si="0"/>
        <v>0</v>
      </c>
    </row>
    <row r="61" spans="1:6" s="885" customFormat="1" ht="12">
      <c r="A61" s="99"/>
      <c r="B61" s="99"/>
      <c r="C61" s="99"/>
      <c r="D61" s="896"/>
      <c r="E61" s="125"/>
      <c r="F61" s="997">
        <f t="shared" si="0"/>
        <v>0</v>
      </c>
    </row>
    <row r="62" spans="1:6" s="885" customFormat="1" ht="12">
      <c r="A62" s="99"/>
      <c r="B62" s="99"/>
      <c r="C62" s="99"/>
      <c r="D62" s="896"/>
      <c r="E62" s="125"/>
      <c r="F62" s="997">
        <f t="shared" si="0"/>
        <v>0</v>
      </c>
    </row>
    <row r="63" spans="1:6" s="885" customFormat="1" ht="12">
      <c r="A63" s="99"/>
      <c r="B63" s="99"/>
      <c r="C63" s="99"/>
      <c r="D63" s="896"/>
      <c r="E63" s="125"/>
      <c r="F63" s="997">
        <f t="shared" si="0"/>
        <v>0</v>
      </c>
    </row>
    <row r="64" spans="1:6" s="885" customFormat="1" ht="12">
      <c r="A64" s="99"/>
      <c r="B64" s="99"/>
      <c r="C64" s="99"/>
      <c r="D64" s="896"/>
      <c r="E64" s="125"/>
      <c r="F64" s="997">
        <f t="shared" si="0"/>
        <v>0</v>
      </c>
    </row>
    <row r="65" spans="1:6" s="885" customFormat="1" ht="12">
      <c r="A65" s="99"/>
      <c r="B65" s="99"/>
      <c r="C65" s="99"/>
      <c r="D65" s="896"/>
      <c r="E65" s="125"/>
      <c r="F65" s="997">
        <f t="shared" si="0"/>
        <v>0</v>
      </c>
    </row>
    <row r="66" spans="1:6" s="885" customFormat="1" ht="12">
      <c r="A66" s="99"/>
      <c r="B66" s="99"/>
      <c r="C66" s="99"/>
      <c r="D66" s="896"/>
      <c r="E66" s="125"/>
      <c r="F66" s="997">
        <f t="shared" si="0"/>
        <v>0</v>
      </c>
    </row>
    <row r="67" spans="1:6" s="885" customFormat="1" ht="12">
      <c r="A67" s="99"/>
      <c r="B67" s="99"/>
      <c r="C67" s="99"/>
      <c r="D67" s="896"/>
      <c r="E67" s="125"/>
      <c r="F67" s="997">
        <f t="shared" si="0"/>
        <v>0</v>
      </c>
    </row>
    <row r="68" spans="1:6" s="885" customFormat="1" ht="12">
      <c r="A68" s="99"/>
      <c r="B68" s="99"/>
      <c r="C68" s="99"/>
      <c r="D68" s="896"/>
      <c r="E68" s="125"/>
      <c r="F68" s="997">
        <f t="shared" si="0"/>
        <v>0</v>
      </c>
    </row>
    <row r="69" spans="1:6" s="885" customFormat="1" ht="12">
      <c r="A69" s="99"/>
      <c r="B69" s="99"/>
      <c r="C69" s="99"/>
      <c r="D69" s="896"/>
      <c r="E69" s="125"/>
      <c r="F69" s="997">
        <f t="shared" si="0"/>
        <v>0</v>
      </c>
    </row>
    <row r="70" spans="1:6" s="885" customFormat="1" ht="12">
      <c r="A70" s="99"/>
      <c r="B70" s="99"/>
      <c r="C70" s="99"/>
      <c r="D70" s="896"/>
      <c r="E70" s="125"/>
      <c r="F70" s="997">
        <f t="shared" si="0"/>
        <v>0</v>
      </c>
    </row>
    <row r="71" spans="1:6" s="885" customFormat="1" ht="12">
      <c r="A71" s="99"/>
      <c r="B71" s="99"/>
      <c r="C71" s="99"/>
      <c r="D71" s="896"/>
      <c r="E71" s="125"/>
      <c r="F71" s="997">
        <f t="shared" si="0"/>
        <v>0</v>
      </c>
    </row>
    <row r="72" spans="1:6" s="885" customFormat="1" ht="12">
      <c r="A72" s="99"/>
      <c r="B72" s="99"/>
      <c r="C72" s="99"/>
      <c r="D72" s="896"/>
      <c r="E72" s="125"/>
      <c r="F72" s="997">
        <f t="shared" si="0"/>
        <v>0</v>
      </c>
    </row>
    <row r="73" spans="1:6" s="885" customFormat="1" ht="12">
      <c r="A73" s="99"/>
      <c r="B73" s="99"/>
      <c r="C73" s="99"/>
      <c r="D73" s="896"/>
      <c r="E73" s="125"/>
      <c r="F73" s="997">
        <f t="shared" si="0"/>
        <v>0</v>
      </c>
    </row>
    <row r="74" spans="1:6" s="885" customFormat="1" ht="12.75" thickBot="1">
      <c r="A74" s="99"/>
      <c r="B74" s="99"/>
      <c r="C74" s="99"/>
      <c r="D74" s="897"/>
      <c r="E74" s="126"/>
      <c r="F74" s="998">
        <f t="shared" si="0"/>
        <v>0</v>
      </c>
    </row>
    <row r="75" spans="4:6" ht="13.5" thickBot="1">
      <c r="D75" s="756"/>
      <c r="E75" s="757" t="s">
        <v>106</v>
      </c>
      <c r="F75" s="898">
        <f>SUM(F16:F74)</f>
        <v>0</v>
      </c>
    </row>
    <row r="76" ht="12">
      <c r="A76" s="752"/>
    </row>
    <row r="77" spans="1:2" ht="12">
      <c r="A77" s="753" t="s">
        <v>152</v>
      </c>
      <c r="B77" s="754">
        <f>DATOS!C13</f>
        <v>0</v>
      </c>
    </row>
    <row r="79" ht="12">
      <c r="A79" s="996" t="s">
        <v>393</v>
      </c>
    </row>
  </sheetData>
  <sheetProtection password="ECC8" sheet="1" insertRows="0" selectLockedCells="1"/>
  <mergeCells count="12">
    <mergeCell ref="A11:F11"/>
    <mergeCell ref="C6:E6"/>
    <mergeCell ref="A7:B7"/>
    <mergeCell ref="C7:E7"/>
    <mergeCell ref="A8:B8"/>
    <mergeCell ref="C8:E8"/>
    <mergeCell ref="A10:F10"/>
    <mergeCell ref="A6:B6"/>
    <mergeCell ref="A2:F2"/>
    <mergeCell ref="A3:F3"/>
    <mergeCell ref="A5:B5"/>
    <mergeCell ref="C5:E5"/>
  </mergeCells>
  <printOptions horizontalCentered="1" verticalCentered="1"/>
  <pageMargins left="0.75" right="0.75" top="1" bottom="1" header="0" footer="0"/>
  <pageSetup fitToHeight="1" fitToWidth="1" horizontalDpi="600" verticalDpi="600" orientation="portrait" scale="58"/>
  <ignoredErrors>
    <ignoredError sqref="C5:E8" unlockedFormula="1"/>
  </ignoredError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zoomScale="90" zoomScaleNormal="90" zoomScalePageLayoutView="0" workbookViewId="0" topLeftCell="A1">
      <selection activeCell="A17" sqref="A17:D22"/>
    </sheetView>
  </sheetViews>
  <sheetFormatPr defaultColWidth="11.57421875" defaultRowHeight="12.75"/>
  <cols>
    <col min="1" max="1" width="50.140625" style="155" customWidth="1"/>
    <col min="2" max="2" width="18.421875" style="155" customWidth="1"/>
    <col min="3" max="3" width="12.00390625" style="155" customWidth="1"/>
    <col min="4" max="4" width="18.28125" style="155" customWidth="1"/>
    <col min="5" max="5" width="19.00390625" style="155" bestFit="1" customWidth="1"/>
    <col min="6" max="6" width="20.7109375" style="155" customWidth="1"/>
    <col min="7" max="16384" width="11.421875" style="155" customWidth="1"/>
  </cols>
  <sheetData>
    <row r="1" s="63" customFormat="1" ht="12">
      <c r="H1" s="64"/>
    </row>
    <row r="2" spans="1:8" s="63" customFormat="1" ht="16.5">
      <c r="A2" s="1021" t="s">
        <v>12</v>
      </c>
      <c r="B2" s="1021"/>
      <c r="C2" s="1021"/>
      <c r="D2" s="1021"/>
      <c r="E2" s="1021"/>
      <c r="F2" s="1021"/>
      <c r="G2" s="82"/>
      <c r="H2" s="82"/>
    </row>
    <row r="3" spans="1:8" s="63" customFormat="1" ht="16.5">
      <c r="A3" s="1021" t="s">
        <v>331</v>
      </c>
      <c r="B3" s="1021"/>
      <c r="C3" s="1021"/>
      <c r="D3" s="1021"/>
      <c r="E3" s="1021"/>
      <c r="F3" s="1021"/>
      <c r="G3" s="82"/>
      <c r="H3" s="82"/>
    </row>
    <row r="4" spans="1:8" s="139" customFormat="1" ht="24" customHeight="1">
      <c r="A4" s="137"/>
      <c r="B4" s="137"/>
      <c r="C4" s="137"/>
      <c r="D4" s="137"/>
      <c r="H4" s="140"/>
    </row>
    <row r="5" spans="1:8" s="63" customFormat="1" ht="13.5" customHeight="1">
      <c r="A5" s="1057" t="s">
        <v>337</v>
      </c>
      <c r="B5" s="1057"/>
      <c r="C5" s="1059">
        <f>DATOS!C5</f>
        <v>0</v>
      </c>
      <c r="D5" s="1059"/>
      <c r="E5" s="1059"/>
      <c r="H5" s="132"/>
    </row>
    <row r="6" spans="1:8" s="63" customFormat="1" ht="13.5" customHeight="1">
      <c r="A6" s="1057" t="s">
        <v>336</v>
      </c>
      <c r="B6" s="1057"/>
      <c r="C6" s="1059">
        <f>DATOS!C6</f>
        <v>0</v>
      </c>
      <c r="D6" s="1059"/>
      <c r="E6" s="1059"/>
      <c r="H6" s="132"/>
    </row>
    <row r="7" spans="1:8" s="63" customFormat="1" ht="13.5" customHeight="1">
      <c r="A7" s="1057" t="s">
        <v>335</v>
      </c>
      <c r="B7" s="1057"/>
      <c r="C7" s="1060">
        <f>DATOS!C7</f>
        <v>0</v>
      </c>
      <c r="D7" s="1060"/>
      <c r="E7" s="1060"/>
      <c r="H7" s="680"/>
    </row>
    <row r="8" spans="1:8" s="63" customFormat="1" ht="13.5" customHeight="1">
      <c r="A8" s="1057" t="s">
        <v>205</v>
      </c>
      <c r="B8" s="1057"/>
      <c r="C8" s="1059">
        <f>DATOS!C8</f>
        <v>0</v>
      </c>
      <c r="D8" s="1059"/>
      <c r="E8" s="1059"/>
      <c r="H8" s="132"/>
    </row>
    <row r="9" spans="1:8" s="63" customFormat="1" ht="24" customHeight="1">
      <c r="A9" s="84"/>
      <c r="B9" s="84"/>
      <c r="C9" s="84"/>
      <c r="D9" s="47"/>
      <c r="F9" s="464"/>
      <c r="H9" s="64"/>
    </row>
    <row r="10" spans="1:8" s="139" customFormat="1" ht="16.5">
      <c r="A10" s="1157" t="s">
        <v>360</v>
      </c>
      <c r="B10" s="1157"/>
      <c r="C10" s="1157"/>
      <c r="D10" s="1157"/>
      <c r="E10" s="1157"/>
      <c r="F10" s="1157"/>
      <c r="G10" s="681"/>
      <c r="H10" s="681"/>
    </row>
    <row r="11" spans="1:8" s="139" customFormat="1" ht="18" customHeight="1">
      <c r="A11" s="1190" t="s">
        <v>21</v>
      </c>
      <c r="B11" s="1190"/>
      <c r="C11" s="1190"/>
      <c r="D11" s="1190"/>
      <c r="E11" s="1190"/>
      <c r="F11" s="1190"/>
      <c r="G11" s="682"/>
      <c r="H11" s="682"/>
    </row>
    <row r="12" ht="24" customHeight="1"/>
    <row r="14" spans="1:6" s="735" customFormat="1" ht="25.5" customHeight="1">
      <c r="A14" s="734" t="s">
        <v>242</v>
      </c>
      <c r="B14" s="734" t="s">
        <v>243</v>
      </c>
      <c r="C14" s="734" t="s">
        <v>244</v>
      </c>
      <c r="D14" s="734" t="s">
        <v>107</v>
      </c>
      <c r="E14" s="734" t="s">
        <v>38</v>
      </c>
      <c r="F14" s="734" t="s">
        <v>225</v>
      </c>
    </row>
    <row r="15" spans="1:6" s="63" customFormat="1" ht="12">
      <c r="A15" s="759" t="s">
        <v>247</v>
      </c>
      <c r="B15" s="759" t="s">
        <v>248</v>
      </c>
      <c r="C15" s="759" t="s">
        <v>249</v>
      </c>
      <c r="D15" s="759" t="s">
        <v>250</v>
      </c>
      <c r="E15" s="759" t="s">
        <v>251</v>
      </c>
      <c r="F15" s="759" t="s">
        <v>326</v>
      </c>
    </row>
    <row r="16" s="885" customFormat="1" ht="12"/>
    <row r="17" spans="1:6" s="885" customFormat="1" ht="12">
      <c r="A17" s="99"/>
      <c r="B17" s="101"/>
      <c r="C17" s="99"/>
      <c r="D17" s="125"/>
      <c r="E17" s="100"/>
      <c r="F17" s="859">
        <f>D17*C17</f>
        <v>0</v>
      </c>
    </row>
    <row r="18" spans="1:6" s="885" customFormat="1" ht="12">
      <c r="A18" s="99"/>
      <c r="B18" s="99"/>
      <c r="C18" s="99"/>
      <c r="D18" s="125"/>
      <c r="E18" s="100"/>
      <c r="F18" s="859">
        <f>D18*C18</f>
        <v>0</v>
      </c>
    </row>
    <row r="19" spans="1:6" s="885" customFormat="1" ht="12">
      <c r="A19" s="99"/>
      <c r="B19" s="101"/>
      <c r="C19" s="99"/>
      <c r="D19" s="125"/>
      <c r="E19" s="99"/>
      <c r="F19" s="859">
        <f>D19*C19</f>
        <v>0</v>
      </c>
    </row>
    <row r="20" spans="1:6" s="885" customFormat="1" ht="12">
      <c r="A20" s="99"/>
      <c r="B20" s="101"/>
      <c r="C20" s="99"/>
      <c r="D20" s="125"/>
      <c r="E20" s="99"/>
      <c r="F20" s="859">
        <f>D20*C20</f>
        <v>0</v>
      </c>
    </row>
    <row r="21" spans="1:6" s="885" customFormat="1" ht="12">
      <c r="A21" s="99"/>
      <c r="B21" s="101"/>
      <c r="C21" s="99"/>
      <c r="D21" s="125"/>
      <c r="E21" s="99"/>
      <c r="F21" s="859">
        <f>D21*C21</f>
        <v>0</v>
      </c>
    </row>
    <row r="22" spans="1:6" s="885" customFormat="1" ht="12">
      <c r="A22" s="99"/>
      <c r="B22" s="99"/>
      <c r="C22" s="99"/>
      <c r="D22" s="859"/>
      <c r="E22" s="125"/>
      <c r="F22" s="125">
        <f>C22*D22</f>
        <v>0</v>
      </c>
    </row>
    <row r="23" spans="1:6" s="885" customFormat="1" ht="12">
      <c r="A23" s="99"/>
      <c r="B23" s="99"/>
      <c r="C23" s="99"/>
      <c r="D23" s="859"/>
      <c r="E23" s="125"/>
      <c r="F23" s="125"/>
    </row>
    <row r="24" spans="1:6" s="885" customFormat="1" ht="12">
      <c r="A24" s="99"/>
      <c r="B24" s="99"/>
      <c r="C24" s="99"/>
      <c r="D24" s="859"/>
      <c r="E24" s="125"/>
      <c r="F24" s="125">
        <f aca="true" t="shared" si="0" ref="F24:F70">C24*D24</f>
        <v>0</v>
      </c>
    </row>
    <row r="25" spans="1:6" s="885" customFormat="1" ht="12">
      <c r="A25" s="99"/>
      <c r="B25" s="99"/>
      <c r="C25" s="99"/>
      <c r="D25" s="859"/>
      <c r="E25" s="125"/>
      <c r="F25" s="125">
        <f t="shared" si="0"/>
        <v>0</v>
      </c>
    </row>
    <row r="26" spans="1:6" s="885" customFormat="1" ht="12">
      <c r="A26" s="99"/>
      <c r="B26" s="99"/>
      <c r="C26" s="99"/>
      <c r="D26" s="859"/>
      <c r="E26" s="125"/>
      <c r="F26" s="125">
        <f t="shared" si="0"/>
        <v>0</v>
      </c>
    </row>
    <row r="27" spans="1:6" s="885" customFormat="1" ht="12">
      <c r="A27" s="99"/>
      <c r="B27" s="99"/>
      <c r="C27" s="99"/>
      <c r="D27" s="859"/>
      <c r="E27" s="125"/>
      <c r="F27" s="125">
        <f t="shared" si="0"/>
        <v>0</v>
      </c>
    </row>
    <row r="28" spans="1:6" s="885" customFormat="1" ht="12">
      <c r="A28" s="99"/>
      <c r="B28" s="99"/>
      <c r="C28" s="99"/>
      <c r="D28" s="859"/>
      <c r="E28" s="125"/>
      <c r="F28" s="125">
        <f t="shared" si="0"/>
        <v>0</v>
      </c>
    </row>
    <row r="29" spans="1:6" s="885" customFormat="1" ht="12">
      <c r="A29" s="99"/>
      <c r="B29" s="99"/>
      <c r="C29" s="99"/>
      <c r="D29" s="859"/>
      <c r="E29" s="125"/>
      <c r="F29" s="125">
        <f t="shared" si="0"/>
        <v>0</v>
      </c>
    </row>
    <row r="30" spans="1:6" s="885" customFormat="1" ht="12">
      <c r="A30" s="99"/>
      <c r="B30" s="99"/>
      <c r="C30" s="99"/>
      <c r="D30" s="859"/>
      <c r="E30" s="125"/>
      <c r="F30" s="125">
        <f t="shared" si="0"/>
        <v>0</v>
      </c>
    </row>
    <row r="31" spans="1:6" s="885" customFormat="1" ht="12">
      <c r="A31" s="99"/>
      <c r="B31" s="99"/>
      <c r="C31" s="99"/>
      <c r="D31" s="859"/>
      <c r="E31" s="125"/>
      <c r="F31" s="125">
        <f t="shared" si="0"/>
        <v>0</v>
      </c>
    </row>
    <row r="32" spans="1:6" s="885" customFormat="1" ht="12">
      <c r="A32" s="99"/>
      <c r="B32" s="99"/>
      <c r="C32" s="99"/>
      <c r="D32" s="859"/>
      <c r="E32" s="125"/>
      <c r="F32" s="125">
        <f t="shared" si="0"/>
        <v>0</v>
      </c>
    </row>
    <row r="33" spans="1:6" s="885" customFormat="1" ht="12">
      <c r="A33" s="99"/>
      <c r="B33" s="99"/>
      <c r="C33" s="99"/>
      <c r="D33" s="859"/>
      <c r="E33" s="125"/>
      <c r="F33" s="125">
        <f t="shared" si="0"/>
        <v>0</v>
      </c>
    </row>
    <row r="34" spans="1:6" s="885" customFormat="1" ht="12">
      <c r="A34" s="99"/>
      <c r="B34" s="99"/>
      <c r="C34" s="99"/>
      <c r="D34" s="859"/>
      <c r="E34" s="125"/>
      <c r="F34" s="125">
        <f t="shared" si="0"/>
        <v>0</v>
      </c>
    </row>
    <row r="35" spans="1:6" s="885" customFormat="1" ht="12">
      <c r="A35" s="99"/>
      <c r="B35" s="99"/>
      <c r="C35" s="99"/>
      <c r="D35" s="859"/>
      <c r="E35" s="125"/>
      <c r="F35" s="125">
        <f t="shared" si="0"/>
        <v>0</v>
      </c>
    </row>
    <row r="36" spans="1:6" s="885" customFormat="1" ht="12">
      <c r="A36" s="99"/>
      <c r="B36" s="99"/>
      <c r="C36" s="99"/>
      <c r="D36" s="859"/>
      <c r="E36" s="125"/>
      <c r="F36" s="125">
        <f t="shared" si="0"/>
        <v>0</v>
      </c>
    </row>
    <row r="37" spans="1:6" s="885" customFormat="1" ht="12">
      <c r="A37" s="99"/>
      <c r="B37" s="99"/>
      <c r="C37" s="99"/>
      <c r="D37" s="859"/>
      <c r="E37" s="125"/>
      <c r="F37" s="125">
        <f t="shared" si="0"/>
        <v>0</v>
      </c>
    </row>
    <row r="38" spans="1:6" s="885" customFormat="1" ht="12">
      <c r="A38" s="99"/>
      <c r="B38" s="99"/>
      <c r="C38" s="99"/>
      <c r="D38" s="859"/>
      <c r="E38" s="125"/>
      <c r="F38" s="125">
        <f t="shared" si="0"/>
        <v>0</v>
      </c>
    </row>
    <row r="39" spans="1:6" s="885" customFormat="1" ht="12">
      <c r="A39" s="99"/>
      <c r="B39" s="99"/>
      <c r="C39" s="99"/>
      <c r="D39" s="859"/>
      <c r="E39" s="125"/>
      <c r="F39" s="125">
        <f t="shared" si="0"/>
        <v>0</v>
      </c>
    </row>
    <row r="40" spans="1:6" s="885" customFormat="1" ht="12">
      <c r="A40" s="99"/>
      <c r="B40" s="99"/>
      <c r="C40" s="99"/>
      <c r="D40" s="859"/>
      <c r="E40" s="125"/>
      <c r="F40" s="125">
        <f t="shared" si="0"/>
        <v>0</v>
      </c>
    </row>
    <row r="41" spans="1:6" s="885" customFormat="1" ht="12">
      <c r="A41" s="99"/>
      <c r="B41" s="99"/>
      <c r="C41" s="99"/>
      <c r="D41" s="859"/>
      <c r="E41" s="125"/>
      <c r="F41" s="125">
        <f t="shared" si="0"/>
        <v>0</v>
      </c>
    </row>
    <row r="42" spans="1:6" s="885" customFormat="1" ht="12">
      <c r="A42" s="99"/>
      <c r="B42" s="99"/>
      <c r="C42" s="99"/>
      <c r="D42" s="859"/>
      <c r="E42" s="125"/>
      <c r="F42" s="125">
        <f t="shared" si="0"/>
        <v>0</v>
      </c>
    </row>
    <row r="43" spans="1:6" s="885" customFormat="1" ht="12">
      <c r="A43" s="99"/>
      <c r="B43" s="99"/>
      <c r="C43" s="99"/>
      <c r="D43" s="859"/>
      <c r="E43" s="125"/>
      <c r="F43" s="125">
        <f t="shared" si="0"/>
        <v>0</v>
      </c>
    </row>
    <row r="44" spans="1:6" s="885" customFormat="1" ht="12">
      <c r="A44" s="99"/>
      <c r="B44" s="99"/>
      <c r="C44" s="99"/>
      <c r="D44" s="859"/>
      <c r="E44" s="125"/>
      <c r="F44" s="125">
        <f t="shared" si="0"/>
        <v>0</v>
      </c>
    </row>
    <row r="45" spans="1:6" s="885" customFormat="1" ht="12">
      <c r="A45" s="99"/>
      <c r="B45" s="99"/>
      <c r="C45" s="99"/>
      <c r="D45" s="859"/>
      <c r="E45" s="125"/>
      <c r="F45" s="125">
        <f t="shared" si="0"/>
        <v>0</v>
      </c>
    </row>
    <row r="46" spans="1:6" s="885" customFormat="1" ht="12">
      <c r="A46" s="99"/>
      <c r="B46" s="99"/>
      <c r="C46" s="99"/>
      <c r="D46" s="859"/>
      <c r="E46" s="125"/>
      <c r="F46" s="125">
        <f t="shared" si="0"/>
        <v>0</v>
      </c>
    </row>
    <row r="47" spans="1:6" s="885" customFormat="1" ht="12">
      <c r="A47" s="99"/>
      <c r="B47" s="99"/>
      <c r="C47" s="99"/>
      <c r="D47" s="859"/>
      <c r="E47" s="125"/>
      <c r="F47" s="125">
        <f t="shared" si="0"/>
        <v>0</v>
      </c>
    </row>
    <row r="48" spans="1:6" s="885" customFormat="1" ht="12">
      <c r="A48" s="99"/>
      <c r="B48" s="99"/>
      <c r="C48" s="99"/>
      <c r="D48" s="859"/>
      <c r="E48" s="125"/>
      <c r="F48" s="125">
        <f t="shared" si="0"/>
        <v>0</v>
      </c>
    </row>
    <row r="49" spans="1:6" s="885" customFormat="1" ht="12">
      <c r="A49" s="99"/>
      <c r="B49" s="99"/>
      <c r="C49" s="99"/>
      <c r="D49" s="859"/>
      <c r="E49" s="125"/>
      <c r="F49" s="125">
        <f t="shared" si="0"/>
        <v>0</v>
      </c>
    </row>
    <row r="50" spans="1:6" s="885" customFormat="1" ht="12">
      <c r="A50" s="99"/>
      <c r="B50" s="99"/>
      <c r="C50" s="99"/>
      <c r="D50" s="859"/>
      <c r="E50" s="125"/>
      <c r="F50" s="125">
        <f t="shared" si="0"/>
        <v>0</v>
      </c>
    </row>
    <row r="51" spans="1:6" s="885" customFormat="1" ht="12">
      <c r="A51" s="99"/>
      <c r="B51" s="99"/>
      <c r="C51" s="99"/>
      <c r="D51" s="859"/>
      <c r="E51" s="125"/>
      <c r="F51" s="125">
        <f t="shared" si="0"/>
        <v>0</v>
      </c>
    </row>
    <row r="52" spans="1:6" s="885" customFormat="1" ht="12">
      <c r="A52" s="99"/>
      <c r="B52" s="99"/>
      <c r="C52" s="99"/>
      <c r="D52" s="859"/>
      <c r="E52" s="125"/>
      <c r="F52" s="125">
        <f t="shared" si="0"/>
        <v>0</v>
      </c>
    </row>
    <row r="53" spans="1:6" s="885" customFormat="1" ht="12">
      <c r="A53" s="99"/>
      <c r="B53" s="99"/>
      <c r="C53" s="99"/>
      <c r="D53" s="859"/>
      <c r="E53" s="125"/>
      <c r="F53" s="125">
        <f t="shared" si="0"/>
        <v>0</v>
      </c>
    </row>
    <row r="54" spans="1:6" s="885" customFormat="1" ht="12">
      <c r="A54" s="99"/>
      <c r="B54" s="99"/>
      <c r="C54" s="99"/>
      <c r="D54" s="859"/>
      <c r="E54" s="125"/>
      <c r="F54" s="125">
        <f t="shared" si="0"/>
        <v>0</v>
      </c>
    </row>
    <row r="55" spans="1:6" s="885" customFormat="1" ht="12">
      <c r="A55" s="99"/>
      <c r="B55" s="99"/>
      <c r="C55" s="99"/>
      <c r="D55" s="859"/>
      <c r="E55" s="125"/>
      <c r="F55" s="125">
        <f t="shared" si="0"/>
        <v>0</v>
      </c>
    </row>
    <row r="56" spans="1:6" s="885" customFormat="1" ht="12">
      <c r="A56" s="99"/>
      <c r="B56" s="99"/>
      <c r="C56" s="99"/>
      <c r="D56" s="859"/>
      <c r="E56" s="125"/>
      <c r="F56" s="125">
        <f t="shared" si="0"/>
        <v>0</v>
      </c>
    </row>
    <row r="57" spans="1:6" s="885" customFormat="1" ht="12">
      <c r="A57" s="99"/>
      <c r="B57" s="99"/>
      <c r="C57" s="99"/>
      <c r="D57" s="859"/>
      <c r="E57" s="125"/>
      <c r="F57" s="125">
        <f t="shared" si="0"/>
        <v>0</v>
      </c>
    </row>
    <row r="58" spans="1:6" s="885" customFormat="1" ht="12">
      <c r="A58" s="99"/>
      <c r="B58" s="99"/>
      <c r="C58" s="99"/>
      <c r="D58" s="859"/>
      <c r="E58" s="125"/>
      <c r="F58" s="125">
        <f t="shared" si="0"/>
        <v>0</v>
      </c>
    </row>
    <row r="59" spans="1:6" s="885" customFormat="1" ht="12">
      <c r="A59" s="99"/>
      <c r="B59" s="99"/>
      <c r="C59" s="99"/>
      <c r="D59" s="859"/>
      <c r="E59" s="125"/>
      <c r="F59" s="125">
        <f t="shared" si="0"/>
        <v>0</v>
      </c>
    </row>
    <row r="60" spans="1:6" s="885" customFormat="1" ht="12">
      <c r="A60" s="99"/>
      <c r="B60" s="99"/>
      <c r="C60" s="99"/>
      <c r="D60" s="859"/>
      <c r="E60" s="125"/>
      <c r="F60" s="125">
        <f t="shared" si="0"/>
        <v>0</v>
      </c>
    </row>
    <row r="61" spans="1:6" s="885" customFormat="1" ht="12">
      <c r="A61" s="99"/>
      <c r="B61" s="99"/>
      <c r="C61" s="99"/>
      <c r="D61" s="859"/>
      <c r="E61" s="125"/>
      <c r="F61" s="125">
        <f t="shared" si="0"/>
        <v>0</v>
      </c>
    </row>
    <row r="62" spans="1:6" s="885" customFormat="1" ht="12">
      <c r="A62" s="99"/>
      <c r="B62" s="99"/>
      <c r="C62" s="99"/>
      <c r="D62" s="859"/>
      <c r="E62" s="125"/>
      <c r="F62" s="125">
        <f t="shared" si="0"/>
        <v>0</v>
      </c>
    </row>
    <row r="63" spans="1:6" s="885" customFormat="1" ht="12">
      <c r="A63" s="99"/>
      <c r="B63" s="99"/>
      <c r="C63" s="99"/>
      <c r="D63" s="859"/>
      <c r="E63" s="125"/>
      <c r="F63" s="125">
        <f t="shared" si="0"/>
        <v>0</v>
      </c>
    </row>
    <row r="64" spans="1:6" s="885" customFormat="1" ht="12">
      <c r="A64" s="99"/>
      <c r="B64" s="99"/>
      <c r="C64" s="99"/>
      <c r="D64" s="859"/>
      <c r="E64" s="125"/>
      <c r="F64" s="125">
        <f t="shared" si="0"/>
        <v>0</v>
      </c>
    </row>
    <row r="65" spans="1:6" s="885" customFormat="1" ht="12">
      <c r="A65" s="99"/>
      <c r="B65" s="99"/>
      <c r="C65" s="99"/>
      <c r="D65" s="859"/>
      <c r="E65" s="125"/>
      <c r="F65" s="125">
        <f t="shared" si="0"/>
        <v>0</v>
      </c>
    </row>
    <row r="66" spans="1:6" s="885" customFormat="1" ht="12">
      <c r="A66" s="99"/>
      <c r="B66" s="99"/>
      <c r="C66" s="99"/>
      <c r="D66" s="859"/>
      <c r="E66" s="125"/>
      <c r="F66" s="125">
        <f t="shared" si="0"/>
        <v>0</v>
      </c>
    </row>
    <row r="67" spans="1:6" s="885" customFormat="1" ht="12">
      <c r="A67" s="99"/>
      <c r="B67" s="99"/>
      <c r="C67" s="99"/>
      <c r="D67" s="859"/>
      <c r="E67" s="125"/>
      <c r="F67" s="125">
        <f t="shared" si="0"/>
        <v>0</v>
      </c>
    </row>
    <row r="68" spans="1:6" s="885" customFormat="1" ht="12">
      <c r="A68" s="99"/>
      <c r="B68" s="99"/>
      <c r="C68" s="99"/>
      <c r="D68" s="859"/>
      <c r="E68" s="125"/>
      <c r="F68" s="125">
        <f t="shared" si="0"/>
        <v>0</v>
      </c>
    </row>
    <row r="69" spans="1:6" s="885" customFormat="1" ht="12">
      <c r="A69" s="99"/>
      <c r="B69" s="99"/>
      <c r="C69" s="99"/>
      <c r="D69" s="859"/>
      <c r="E69" s="125"/>
      <c r="F69" s="125">
        <f t="shared" si="0"/>
        <v>0</v>
      </c>
    </row>
    <row r="70" spans="1:6" s="885" customFormat="1" ht="12.75" thickBot="1">
      <c r="A70" s="99"/>
      <c r="B70" s="99"/>
      <c r="C70" s="99"/>
      <c r="D70" s="859"/>
      <c r="E70" s="125"/>
      <c r="F70" s="125">
        <f t="shared" si="0"/>
        <v>0</v>
      </c>
    </row>
    <row r="71" spans="4:6" ht="13.5" thickBot="1">
      <c r="D71" s="756"/>
      <c r="E71" s="757" t="s">
        <v>106</v>
      </c>
      <c r="F71" s="758">
        <f>SUM(F17:F70)</f>
        <v>0</v>
      </c>
    </row>
    <row r="72" ht="12">
      <c r="A72" s="752"/>
    </row>
    <row r="73" spans="1:2" ht="12">
      <c r="A73" s="753" t="s">
        <v>152</v>
      </c>
      <c r="B73" s="754">
        <f>DATOS!C13</f>
        <v>0</v>
      </c>
    </row>
    <row r="75" ht="12">
      <c r="A75" s="996" t="s">
        <v>398</v>
      </c>
    </row>
  </sheetData>
  <sheetProtection password="ECC8" sheet="1" insertRows="0" selectLockedCells="1"/>
  <mergeCells count="12">
    <mergeCell ref="A11:F11"/>
    <mergeCell ref="C6:E6"/>
    <mergeCell ref="A7:B7"/>
    <mergeCell ref="C7:E7"/>
    <mergeCell ref="A8:B8"/>
    <mergeCell ref="C8:E8"/>
    <mergeCell ref="A10:F10"/>
    <mergeCell ref="A6:B6"/>
    <mergeCell ref="A2:F2"/>
    <mergeCell ref="A3:F3"/>
    <mergeCell ref="A5:B5"/>
    <mergeCell ref="C5:E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zoomScale="80" zoomScaleNormal="80" zoomScalePageLayoutView="0" workbookViewId="0" topLeftCell="A10">
      <selection activeCell="A16" sqref="A16"/>
    </sheetView>
  </sheetViews>
  <sheetFormatPr defaultColWidth="11.57421875" defaultRowHeight="12.75"/>
  <cols>
    <col min="1" max="1" width="50.140625" style="155" customWidth="1"/>
    <col min="2" max="2" width="23.421875" style="155" customWidth="1"/>
    <col min="3" max="3" width="12.00390625" style="155" customWidth="1"/>
    <col min="4" max="4" width="17.421875" style="155" customWidth="1"/>
    <col min="5" max="5" width="19.00390625" style="155" bestFit="1" customWidth="1"/>
    <col min="6" max="6" width="20.7109375" style="155" customWidth="1"/>
    <col min="7" max="16384" width="11.421875" style="155" customWidth="1"/>
  </cols>
  <sheetData>
    <row r="1" s="63" customFormat="1" ht="12">
      <c r="H1" s="64"/>
    </row>
    <row r="2" spans="1:8" s="63" customFormat="1" ht="16.5">
      <c r="A2" s="1021" t="s">
        <v>12</v>
      </c>
      <c r="B2" s="1021"/>
      <c r="C2" s="1021"/>
      <c r="D2" s="1021"/>
      <c r="E2" s="1021"/>
      <c r="F2" s="1021"/>
      <c r="G2" s="82"/>
      <c r="H2" s="82"/>
    </row>
    <row r="3" spans="1:8" s="63" customFormat="1" ht="16.5">
      <c r="A3" s="1021" t="s">
        <v>331</v>
      </c>
      <c r="B3" s="1021"/>
      <c r="C3" s="1021"/>
      <c r="D3" s="1021"/>
      <c r="E3" s="1021"/>
      <c r="F3" s="1021"/>
      <c r="G3" s="82"/>
      <c r="H3" s="82"/>
    </row>
    <row r="4" spans="1:8" s="139" customFormat="1" ht="24" customHeight="1">
      <c r="A4" s="137"/>
      <c r="B4" s="137"/>
      <c r="C4" s="137"/>
      <c r="D4" s="137"/>
      <c r="H4" s="140"/>
    </row>
    <row r="5" spans="1:8" s="63" customFormat="1" ht="13.5" customHeight="1">
      <c r="A5" s="1057" t="s">
        <v>337</v>
      </c>
      <c r="B5" s="1057"/>
      <c r="C5" s="1059">
        <f>DATOS!C5</f>
        <v>0</v>
      </c>
      <c r="D5" s="1059"/>
      <c r="E5" s="1059"/>
      <c r="H5" s="132"/>
    </row>
    <row r="6" spans="1:8" s="63" customFormat="1" ht="13.5" customHeight="1">
      <c r="A6" s="1057" t="s">
        <v>336</v>
      </c>
      <c r="B6" s="1057"/>
      <c r="C6" s="1059">
        <f>DATOS!C6</f>
        <v>0</v>
      </c>
      <c r="D6" s="1059"/>
      <c r="E6" s="1059"/>
      <c r="H6" s="132"/>
    </row>
    <row r="7" spans="1:8" s="63" customFormat="1" ht="13.5" customHeight="1">
      <c r="A7" s="1057" t="s">
        <v>335</v>
      </c>
      <c r="B7" s="1057"/>
      <c r="C7" s="1060">
        <f>DATOS!C7</f>
        <v>0</v>
      </c>
      <c r="D7" s="1060"/>
      <c r="E7" s="1060"/>
      <c r="H7" s="680"/>
    </row>
    <row r="8" spans="1:8" s="63" customFormat="1" ht="13.5" customHeight="1">
      <c r="A8" s="1057" t="s">
        <v>205</v>
      </c>
      <c r="B8" s="1057"/>
      <c r="C8" s="1059">
        <f>DATOS!C8</f>
        <v>0</v>
      </c>
      <c r="D8" s="1059"/>
      <c r="E8" s="1059"/>
      <c r="H8" s="132"/>
    </row>
    <row r="9" spans="1:8" s="63" customFormat="1" ht="24" customHeight="1">
      <c r="A9" s="84"/>
      <c r="B9" s="84"/>
      <c r="C9" s="84"/>
      <c r="D9" s="47"/>
      <c r="H9" s="64"/>
    </row>
    <row r="10" spans="1:8" s="139" customFormat="1" ht="16.5">
      <c r="A10" s="1157" t="s">
        <v>361</v>
      </c>
      <c r="B10" s="1157"/>
      <c r="C10" s="1157"/>
      <c r="D10" s="1157"/>
      <c r="E10" s="1157"/>
      <c r="F10" s="1157"/>
      <c r="G10" s="681"/>
      <c r="H10" s="681"/>
    </row>
    <row r="11" spans="1:8" s="139" customFormat="1" ht="18" customHeight="1">
      <c r="A11" s="1190" t="s">
        <v>223</v>
      </c>
      <c r="B11" s="1190"/>
      <c r="C11" s="1190"/>
      <c r="D11" s="1190"/>
      <c r="E11" s="1190"/>
      <c r="F11" s="1190"/>
      <c r="G11" s="682"/>
      <c r="H11" s="682"/>
    </row>
    <row r="12" ht="24" customHeight="1"/>
    <row r="14" spans="1:6" s="735" customFormat="1" ht="26.25" customHeight="1">
      <c r="A14" s="734" t="s">
        <v>242</v>
      </c>
      <c r="B14" s="734" t="s">
        <v>243</v>
      </c>
      <c r="C14" s="734" t="s">
        <v>244</v>
      </c>
      <c r="D14" s="734" t="s">
        <v>107</v>
      </c>
      <c r="E14" s="734" t="s">
        <v>40</v>
      </c>
      <c r="F14" s="734" t="s">
        <v>224</v>
      </c>
    </row>
    <row r="15" spans="1:6" s="63" customFormat="1" ht="12">
      <c r="A15" s="743" t="s">
        <v>247</v>
      </c>
      <c r="B15" s="743" t="s">
        <v>248</v>
      </c>
      <c r="C15" s="743" t="s">
        <v>249</v>
      </c>
      <c r="D15" s="743" t="s">
        <v>39</v>
      </c>
      <c r="E15" s="743" t="s">
        <v>251</v>
      </c>
      <c r="F15" s="743" t="s">
        <v>326</v>
      </c>
    </row>
    <row r="16" spans="1:6" s="885" customFormat="1" ht="12">
      <c r="A16" s="99"/>
      <c r="B16" s="99"/>
      <c r="C16" s="99"/>
      <c r="D16" s="125"/>
      <c r="E16" s="99"/>
      <c r="F16" s="859">
        <f>D16*C16</f>
        <v>0</v>
      </c>
    </row>
    <row r="17" spans="1:6" s="885" customFormat="1" ht="12">
      <c r="A17" s="101"/>
      <c r="B17" s="101"/>
      <c r="C17" s="101"/>
      <c r="D17" s="899"/>
      <c r="E17" s="764"/>
      <c r="F17" s="999">
        <f>C17*D17</f>
        <v>0</v>
      </c>
    </row>
    <row r="18" spans="1:6" s="885" customFormat="1" ht="12">
      <c r="A18" s="101"/>
      <c r="B18" s="101"/>
      <c r="C18" s="101"/>
      <c r="D18" s="899"/>
      <c r="E18" s="764"/>
      <c r="F18" s="999">
        <f aca="true" t="shared" si="0" ref="F18:F70">C18*D18</f>
        <v>0</v>
      </c>
    </row>
    <row r="19" spans="1:6" s="885" customFormat="1" ht="12">
      <c r="A19" s="101"/>
      <c r="B19" s="101"/>
      <c r="C19" s="101"/>
      <c r="D19" s="899"/>
      <c r="E19" s="764"/>
      <c r="F19" s="999">
        <f t="shared" si="0"/>
        <v>0</v>
      </c>
    </row>
    <row r="20" spans="1:6" s="885" customFormat="1" ht="12">
      <c r="A20" s="101"/>
      <c r="B20" s="101"/>
      <c r="C20" s="101"/>
      <c r="D20" s="899"/>
      <c r="E20" s="764"/>
      <c r="F20" s="999">
        <f t="shared" si="0"/>
        <v>0</v>
      </c>
    </row>
    <row r="21" spans="1:6" s="885" customFormat="1" ht="12">
      <c r="A21" s="101"/>
      <c r="B21" s="101"/>
      <c r="C21" s="101"/>
      <c r="D21" s="899"/>
      <c r="E21" s="764"/>
      <c r="F21" s="999">
        <f t="shared" si="0"/>
        <v>0</v>
      </c>
    </row>
    <row r="22" spans="1:6" s="885" customFormat="1" ht="12">
      <c r="A22" s="101"/>
      <c r="B22" s="101"/>
      <c r="C22" s="101"/>
      <c r="D22" s="899"/>
      <c r="E22" s="764"/>
      <c r="F22" s="999">
        <f t="shared" si="0"/>
        <v>0</v>
      </c>
    </row>
    <row r="23" spans="1:6" s="885" customFormat="1" ht="12">
      <c r="A23" s="101"/>
      <c r="B23" s="101"/>
      <c r="C23" s="101"/>
      <c r="D23" s="899"/>
      <c r="E23" s="764"/>
      <c r="F23" s="999">
        <f t="shared" si="0"/>
        <v>0</v>
      </c>
    </row>
    <row r="24" spans="1:6" s="885" customFormat="1" ht="12">
      <c r="A24" s="101"/>
      <c r="B24" s="101"/>
      <c r="C24" s="101"/>
      <c r="D24" s="899"/>
      <c r="E24" s="764"/>
      <c r="F24" s="999"/>
    </row>
    <row r="25" spans="1:6" s="885" customFormat="1" ht="12">
      <c r="A25" s="101"/>
      <c r="B25" s="101"/>
      <c r="C25" s="101"/>
      <c r="D25" s="899"/>
      <c r="E25" s="764"/>
      <c r="F25" s="999">
        <f t="shared" si="0"/>
        <v>0</v>
      </c>
    </row>
    <row r="26" spans="1:6" s="885" customFormat="1" ht="12">
      <c r="A26" s="101"/>
      <c r="B26" s="101"/>
      <c r="C26" s="101"/>
      <c r="D26" s="899"/>
      <c r="E26" s="764"/>
      <c r="F26" s="999">
        <f t="shared" si="0"/>
        <v>0</v>
      </c>
    </row>
    <row r="27" spans="1:6" s="885" customFormat="1" ht="12">
      <c r="A27" s="101"/>
      <c r="B27" s="101"/>
      <c r="C27" s="101"/>
      <c r="D27" s="899"/>
      <c r="E27" s="764"/>
      <c r="F27" s="999">
        <f t="shared" si="0"/>
        <v>0</v>
      </c>
    </row>
    <row r="28" spans="1:6" s="885" customFormat="1" ht="12">
      <c r="A28" s="101"/>
      <c r="B28" s="101"/>
      <c r="C28" s="101"/>
      <c r="D28" s="899"/>
      <c r="E28" s="764"/>
      <c r="F28" s="999">
        <f t="shared" si="0"/>
        <v>0</v>
      </c>
    </row>
    <row r="29" spans="1:6" s="885" customFormat="1" ht="12">
      <c r="A29" s="101"/>
      <c r="B29" s="101"/>
      <c r="C29" s="101"/>
      <c r="D29" s="899"/>
      <c r="E29" s="764"/>
      <c r="F29" s="999">
        <f t="shared" si="0"/>
        <v>0</v>
      </c>
    </row>
    <row r="30" spans="1:6" s="885" customFormat="1" ht="12">
      <c r="A30" s="101"/>
      <c r="B30" s="101"/>
      <c r="C30" s="101"/>
      <c r="D30" s="899"/>
      <c r="E30" s="764"/>
      <c r="F30" s="999">
        <f t="shared" si="0"/>
        <v>0</v>
      </c>
    </row>
    <row r="31" spans="1:6" s="885" customFormat="1" ht="12">
      <c r="A31" s="101"/>
      <c r="B31" s="101"/>
      <c r="C31" s="101"/>
      <c r="D31" s="899"/>
      <c r="E31" s="764"/>
      <c r="F31" s="999">
        <f t="shared" si="0"/>
        <v>0</v>
      </c>
    </row>
    <row r="32" spans="1:6" s="885" customFormat="1" ht="12">
      <c r="A32" s="101"/>
      <c r="B32" s="101"/>
      <c r="C32" s="101"/>
      <c r="D32" s="899"/>
      <c r="E32" s="764"/>
      <c r="F32" s="999">
        <f t="shared" si="0"/>
        <v>0</v>
      </c>
    </row>
    <row r="33" spans="1:6" s="885" customFormat="1" ht="12">
      <c r="A33" s="101"/>
      <c r="B33" s="101"/>
      <c r="C33" s="101"/>
      <c r="D33" s="899"/>
      <c r="E33" s="764"/>
      <c r="F33" s="999">
        <f t="shared" si="0"/>
        <v>0</v>
      </c>
    </row>
    <row r="34" spans="1:6" s="885" customFormat="1" ht="12">
      <c r="A34" s="101"/>
      <c r="B34" s="101"/>
      <c r="C34" s="101"/>
      <c r="D34" s="899"/>
      <c r="E34" s="764"/>
      <c r="F34" s="999">
        <f t="shared" si="0"/>
        <v>0</v>
      </c>
    </row>
    <row r="35" spans="1:6" s="885" customFormat="1" ht="12">
      <c r="A35" s="101"/>
      <c r="B35" s="101"/>
      <c r="C35" s="101"/>
      <c r="D35" s="899"/>
      <c r="E35" s="764"/>
      <c r="F35" s="999">
        <f t="shared" si="0"/>
        <v>0</v>
      </c>
    </row>
    <row r="36" spans="1:6" s="885" customFormat="1" ht="12">
      <c r="A36" s="101"/>
      <c r="B36" s="101"/>
      <c r="C36" s="101"/>
      <c r="D36" s="899"/>
      <c r="E36" s="764"/>
      <c r="F36" s="999">
        <f t="shared" si="0"/>
        <v>0</v>
      </c>
    </row>
    <row r="37" spans="1:6" s="885" customFormat="1" ht="12">
      <c r="A37" s="101"/>
      <c r="B37" s="101"/>
      <c r="C37" s="101"/>
      <c r="D37" s="899"/>
      <c r="E37" s="764"/>
      <c r="F37" s="999">
        <f t="shared" si="0"/>
        <v>0</v>
      </c>
    </row>
    <row r="38" spans="1:6" s="885" customFormat="1" ht="12">
      <c r="A38" s="101"/>
      <c r="B38" s="101"/>
      <c r="C38" s="101"/>
      <c r="D38" s="899"/>
      <c r="E38" s="764"/>
      <c r="F38" s="999">
        <f t="shared" si="0"/>
        <v>0</v>
      </c>
    </row>
    <row r="39" spans="1:6" s="885" customFormat="1" ht="12">
      <c r="A39" s="101"/>
      <c r="B39" s="101"/>
      <c r="C39" s="101"/>
      <c r="D39" s="899"/>
      <c r="E39" s="764"/>
      <c r="F39" s="999">
        <f t="shared" si="0"/>
        <v>0</v>
      </c>
    </row>
    <row r="40" spans="1:6" s="885" customFormat="1" ht="12">
      <c r="A40" s="101"/>
      <c r="B40" s="101"/>
      <c r="C40" s="101"/>
      <c r="D40" s="899"/>
      <c r="E40" s="764"/>
      <c r="F40" s="999">
        <f t="shared" si="0"/>
        <v>0</v>
      </c>
    </row>
    <row r="41" spans="1:6" s="885" customFormat="1" ht="12">
      <c r="A41" s="101"/>
      <c r="B41" s="101"/>
      <c r="C41" s="101"/>
      <c r="D41" s="899"/>
      <c r="E41" s="764"/>
      <c r="F41" s="999">
        <f t="shared" si="0"/>
        <v>0</v>
      </c>
    </row>
    <row r="42" spans="1:6" s="885" customFormat="1" ht="12">
      <c r="A42" s="101"/>
      <c r="B42" s="101"/>
      <c r="C42" s="101"/>
      <c r="D42" s="899"/>
      <c r="E42" s="764"/>
      <c r="F42" s="999">
        <f t="shared" si="0"/>
        <v>0</v>
      </c>
    </row>
    <row r="43" spans="1:6" s="885" customFormat="1" ht="12">
      <c r="A43" s="101"/>
      <c r="B43" s="101"/>
      <c r="C43" s="101"/>
      <c r="D43" s="899"/>
      <c r="E43" s="764"/>
      <c r="F43" s="999">
        <f t="shared" si="0"/>
        <v>0</v>
      </c>
    </row>
    <row r="44" spans="1:6" s="885" customFormat="1" ht="12">
      <c r="A44" s="101"/>
      <c r="B44" s="101"/>
      <c r="C44" s="101"/>
      <c r="D44" s="899"/>
      <c r="E44" s="764"/>
      <c r="F44" s="999">
        <f t="shared" si="0"/>
        <v>0</v>
      </c>
    </row>
    <row r="45" spans="1:6" s="885" customFormat="1" ht="12">
      <c r="A45" s="101"/>
      <c r="B45" s="101"/>
      <c r="C45" s="101"/>
      <c r="D45" s="899"/>
      <c r="E45" s="764"/>
      <c r="F45" s="999">
        <f t="shared" si="0"/>
        <v>0</v>
      </c>
    </row>
    <row r="46" spans="1:6" s="885" customFormat="1" ht="12">
      <c r="A46" s="101"/>
      <c r="B46" s="101"/>
      <c r="C46" s="101"/>
      <c r="D46" s="899"/>
      <c r="E46" s="764"/>
      <c r="F46" s="999">
        <f t="shared" si="0"/>
        <v>0</v>
      </c>
    </row>
    <row r="47" spans="1:6" s="885" customFormat="1" ht="12">
      <c r="A47" s="101"/>
      <c r="B47" s="101"/>
      <c r="C47" s="101"/>
      <c r="D47" s="899"/>
      <c r="E47" s="764"/>
      <c r="F47" s="999">
        <f t="shared" si="0"/>
        <v>0</v>
      </c>
    </row>
    <row r="48" spans="1:6" s="885" customFormat="1" ht="12">
      <c r="A48" s="101"/>
      <c r="B48" s="101"/>
      <c r="C48" s="101"/>
      <c r="D48" s="899"/>
      <c r="E48" s="764"/>
      <c r="F48" s="999">
        <f t="shared" si="0"/>
        <v>0</v>
      </c>
    </row>
    <row r="49" spans="1:6" s="885" customFormat="1" ht="12">
      <c r="A49" s="101"/>
      <c r="B49" s="101"/>
      <c r="C49" s="101"/>
      <c r="D49" s="899"/>
      <c r="E49" s="764"/>
      <c r="F49" s="999">
        <f t="shared" si="0"/>
        <v>0</v>
      </c>
    </row>
    <row r="50" spans="1:6" s="885" customFormat="1" ht="12">
      <c r="A50" s="101"/>
      <c r="B50" s="101"/>
      <c r="C50" s="101"/>
      <c r="D50" s="899"/>
      <c r="E50" s="764"/>
      <c r="F50" s="999">
        <f t="shared" si="0"/>
        <v>0</v>
      </c>
    </row>
    <row r="51" spans="1:6" s="885" customFormat="1" ht="12">
      <c r="A51" s="101"/>
      <c r="B51" s="101"/>
      <c r="C51" s="101"/>
      <c r="D51" s="899"/>
      <c r="E51" s="764"/>
      <c r="F51" s="999">
        <f t="shared" si="0"/>
        <v>0</v>
      </c>
    </row>
    <row r="52" spans="1:6" s="885" customFormat="1" ht="12">
      <c r="A52" s="101"/>
      <c r="B52" s="101"/>
      <c r="C52" s="101"/>
      <c r="D52" s="899"/>
      <c r="E52" s="764"/>
      <c r="F52" s="999">
        <f t="shared" si="0"/>
        <v>0</v>
      </c>
    </row>
    <row r="53" spans="1:6" s="885" customFormat="1" ht="12">
      <c r="A53" s="101"/>
      <c r="B53" s="101"/>
      <c r="C53" s="101"/>
      <c r="D53" s="899"/>
      <c r="E53" s="764"/>
      <c r="F53" s="999">
        <f t="shared" si="0"/>
        <v>0</v>
      </c>
    </row>
    <row r="54" spans="1:6" s="885" customFormat="1" ht="12">
      <c r="A54" s="101"/>
      <c r="B54" s="101"/>
      <c r="C54" s="101"/>
      <c r="D54" s="899"/>
      <c r="E54" s="764"/>
      <c r="F54" s="999">
        <f t="shared" si="0"/>
        <v>0</v>
      </c>
    </row>
    <row r="55" spans="1:6" s="885" customFormat="1" ht="12">
      <c r="A55" s="101"/>
      <c r="B55" s="101"/>
      <c r="C55" s="101"/>
      <c r="D55" s="899"/>
      <c r="E55" s="764"/>
      <c r="F55" s="999">
        <f t="shared" si="0"/>
        <v>0</v>
      </c>
    </row>
    <row r="56" spans="1:6" s="885" customFormat="1" ht="12">
      <c r="A56" s="101"/>
      <c r="B56" s="101"/>
      <c r="C56" s="101"/>
      <c r="D56" s="899"/>
      <c r="E56" s="764"/>
      <c r="F56" s="999">
        <f t="shared" si="0"/>
        <v>0</v>
      </c>
    </row>
    <row r="57" spans="1:6" s="885" customFormat="1" ht="12">
      <c r="A57" s="101"/>
      <c r="B57" s="101"/>
      <c r="C57" s="101"/>
      <c r="D57" s="899"/>
      <c r="E57" s="764"/>
      <c r="F57" s="999">
        <f t="shared" si="0"/>
        <v>0</v>
      </c>
    </row>
    <row r="58" spans="1:6" s="885" customFormat="1" ht="12">
      <c r="A58" s="101"/>
      <c r="B58" s="101"/>
      <c r="C58" s="101"/>
      <c r="D58" s="899"/>
      <c r="E58" s="764"/>
      <c r="F58" s="999">
        <f t="shared" si="0"/>
        <v>0</v>
      </c>
    </row>
    <row r="59" spans="1:6" s="885" customFormat="1" ht="12">
      <c r="A59" s="101"/>
      <c r="B59" s="101"/>
      <c r="C59" s="101"/>
      <c r="D59" s="899"/>
      <c r="E59" s="764"/>
      <c r="F59" s="999">
        <f t="shared" si="0"/>
        <v>0</v>
      </c>
    </row>
    <row r="60" spans="1:6" s="885" customFormat="1" ht="12">
      <c r="A60" s="101"/>
      <c r="B60" s="101"/>
      <c r="C60" s="101"/>
      <c r="D60" s="899"/>
      <c r="E60" s="764"/>
      <c r="F60" s="999">
        <f t="shared" si="0"/>
        <v>0</v>
      </c>
    </row>
    <row r="61" spans="1:6" s="885" customFormat="1" ht="12">
      <c r="A61" s="101"/>
      <c r="B61" s="101"/>
      <c r="C61" s="101"/>
      <c r="D61" s="899"/>
      <c r="E61" s="764"/>
      <c r="F61" s="999">
        <f t="shared" si="0"/>
        <v>0</v>
      </c>
    </row>
    <row r="62" spans="1:6" s="885" customFormat="1" ht="12">
      <c r="A62" s="101"/>
      <c r="B62" s="101"/>
      <c r="C62" s="101"/>
      <c r="D62" s="899"/>
      <c r="E62" s="764"/>
      <c r="F62" s="999">
        <f t="shared" si="0"/>
        <v>0</v>
      </c>
    </row>
    <row r="63" spans="1:6" s="885" customFormat="1" ht="12">
      <c r="A63" s="101"/>
      <c r="B63" s="101"/>
      <c r="C63" s="101"/>
      <c r="D63" s="899"/>
      <c r="E63" s="764"/>
      <c r="F63" s="999">
        <f t="shared" si="0"/>
        <v>0</v>
      </c>
    </row>
    <row r="64" spans="1:6" s="885" customFormat="1" ht="12">
      <c r="A64" s="101"/>
      <c r="B64" s="101"/>
      <c r="C64" s="101"/>
      <c r="D64" s="899"/>
      <c r="E64" s="764"/>
      <c r="F64" s="999">
        <f t="shared" si="0"/>
        <v>0</v>
      </c>
    </row>
    <row r="65" spans="1:6" s="885" customFormat="1" ht="12">
      <c r="A65" s="101"/>
      <c r="B65" s="101"/>
      <c r="C65" s="101"/>
      <c r="D65" s="899"/>
      <c r="E65" s="764"/>
      <c r="F65" s="999">
        <f t="shared" si="0"/>
        <v>0</v>
      </c>
    </row>
    <row r="66" spans="1:6" s="885" customFormat="1" ht="12">
      <c r="A66" s="101"/>
      <c r="B66" s="101"/>
      <c r="C66" s="101"/>
      <c r="D66" s="899"/>
      <c r="E66" s="764"/>
      <c r="F66" s="999">
        <f t="shared" si="0"/>
        <v>0</v>
      </c>
    </row>
    <row r="67" spans="1:6" s="885" customFormat="1" ht="12">
      <c r="A67" s="101"/>
      <c r="B67" s="101"/>
      <c r="C67" s="101"/>
      <c r="D67" s="899"/>
      <c r="E67" s="764"/>
      <c r="F67" s="999">
        <f t="shared" si="0"/>
        <v>0</v>
      </c>
    </row>
    <row r="68" spans="1:6" s="885" customFormat="1" ht="12">
      <c r="A68" s="101"/>
      <c r="B68" s="101"/>
      <c r="C68" s="101"/>
      <c r="D68" s="899"/>
      <c r="E68" s="764"/>
      <c r="F68" s="999">
        <f t="shared" si="0"/>
        <v>0</v>
      </c>
    </row>
    <row r="69" spans="1:6" s="885" customFormat="1" ht="12">
      <c r="A69" s="101"/>
      <c r="B69" s="101"/>
      <c r="C69" s="101"/>
      <c r="D69" s="899"/>
      <c r="E69" s="764"/>
      <c r="F69" s="999">
        <f t="shared" si="0"/>
        <v>0</v>
      </c>
    </row>
    <row r="70" spans="1:6" s="885" customFormat="1" ht="12.75" thickBot="1">
      <c r="A70" s="101"/>
      <c r="B70" s="101"/>
      <c r="C70" s="101"/>
      <c r="D70" s="899"/>
      <c r="E70" s="765"/>
      <c r="F70" s="999">
        <f t="shared" si="0"/>
        <v>0</v>
      </c>
    </row>
    <row r="71" spans="4:6" ht="12.75" thickBot="1">
      <c r="D71" s="756"/>
      <c r="E71" s="760" t="s">
        <v>106</v>
      </c>
      <c r="F71" s="761">
        <f>SUM(F16:F70)</f>
        <v>0</v>
      </c>
    </row>
    <row r="72" spans="1:6" ht="12">
      <c r="A72" s="389"/>
      <c r="B72" s="173"/>
      <c r="C72" s="173"/>
      <c r="D72" s="173"/>
      <c r="E72" s="173"/>
      <c r="F72" s="173"/>
    </row>
    <row r="73" spans="1:6" ht="12">
      <c r="A73" s="762" t="s">
        <v>152</v>
      </c>
      <c r="B73" s="763">
        <f>DATOS!C13</f>
        <v>0</v>
      </c>
      <c r="C73" s="173"/>
      <c r="D73" s="173"/>
      <c r="E73" s="173"/>
      <c r="F73" s="173"/>
    </row>
    <row r="74" ht="12">
      <c r="A74" s="752"/>
    </row>
    <row r="75" ht="12">
      <c r="A75" s="996" t="s">
        <v>398</v>
      </c>
    </row>
  </sheetData>
  <sheetProtection password="ECC8" sheet="1" insertRows="0" selectLockedCells="1"/>
  <mergeCells count="12">
    <mergeCell ref="A11:F11"/>
    <mergeCell ref="C6:E6"/>
    <mergeCell ref="A7:B7"/>
    <mergeCell ref="C7:E7"/>
    <mergeCell ref="A8:B8"/>
    <mergeCell ref="C8:E8"/>
    <mergeCell ref="A10:F10"/>
    <mergeCell ref="A6:B6"/>
    <mergeCell ref="A2:F2"/>
    <mergeCell ref="A3:F3"/>
    <mergeCell ref="A5:B5"/>
    <mergeCell ref="C5:E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/>
  <ignoredErrors>
    <ignoredError sqref="C5:E8" unlockedFormula="1"/>
  </ignoredError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zoomScaleSheetLayoutView="100" zoomScalePageLayoutView="0" workbookViewId="0" topLeftCell="A10">
      <selection activeCell="D24" sqref="D24"/>
    </sheetView>
  </sheetViews>
  <sheetFormatPr defaultColWidth="11.57421875" defaultRowHeight="12.75"/>
  <cols>
    <col min="1" max="1" width="16.00390625" style="623" customWidth="1"/>
    <col min="2" max="2" width="39.7109375" style="623" customWidth="1"/>
    <col min="3" max="3" width="29.8515625" style="623" customWidth="1"/>
    <col min="4" max="4" width="17.28125" style="623" customWidth="1"/>
    <col min="5" max="16384" width="11.421875" style="623" customWidth="1"/>
  </cols>
  <sheetData>
    <row r="1" s="63" customFormat="1" ht="12">
      <c r="H1" s="64"/>
    </row>
    <row r="2" spans="1:8" s="63" customFormat="1" ht="16.5">
      <c r="A2" s="1021" t="s">
        <v>12</v>
      </c>
      <c r="B2" s="1021"/>
      <c r="C2" s="1021"/>
      <c r="D2" s="1021"/>
      <c r="E2" s="82"/>
      <c r="H2" s="64"/>
    </row>
    <row r="3" spans="1:8" s="63" customFormat="1" ht="16.5">
      <c r="A3" s="1021" t="s">
        <v>331</v>
      </c>
      <c r="B3" s="1021"/>
      <c r="C3" s="1021"/>
      <c r="D3" s="1021"/>
      <c r="E3" s="82"/>
      <c r="H3" s="64"/>
    </row>
    <row r="4" spans="1:8" s="139" customFormat="1" ht="24" customHeight="1">
      <c r="A4" s="137"/>
      <c r="B4" s="137"/>
      <c r="C4" s="137"/>
      <c r="D4" s="137"/>
      <c r="H4" s="140"/>
    </row>
    <row r="5" spans="1:8" s="63" customFormat="1" ht="13.5" customHeight="1">
      <c r="A5" s="1057" t="s">
        <v>337</v>
      </c>
      <c r="B5" s="1057"/>
      <c r="C5" s="1059">
        <f>DATOS!C5</f>
        <v>0</v>
      </c>
      <c r="D5" s="1059"/>
      <c r="H5" s="64"/>
    </row>
    <row r="6" spans="1:8" s="63" customFormat="1" ht="13.5" customHeight="1">
      <c r="A6" s="1057" t="s">
        <v>336</v>
      </c>
      <c r="B6" s="1057"/>
      <c r="C6" s="1059">
        <f>DATOS!C6</f>
        <v>0</v>
      </c>
      <c r="D6" s="1059"/>
      <c r="H6" s="64"/>
    </row>
    <row r="7" spans="1:8" s="63" customFormat="1" ht="13.5" customHeight="1">
      <c r="A7" s="1057" t="s">
        <v>335</v>
      </c>
      <c r="B7" s="1057"/>
      <c r="C7" s="1060">
        <f>DATOS!C7</f>
        <v>0</v>
      </c>
      <c r="D7" s="1060"/>
      <c r="H7" s="64"/>
    </row>
    <row r="8" spans="1:8" s="63" customFormat="1" ht="13.5" customHeight="1">
      <c r="A8" s="1057" t="s">
        <v>205</v>
      </c>
      <c r="B8" s="1057"/>
      <c r="C8" s="1059">
        <f>DATOS!C8</f>
        <v>0</v>
      </c>
      <c r="D8" s="1059"/>
      <c r="H8" s="64"/>
    </row>
    <row r="9" spans="1:8" s="63" customFormat="1" ht="24" customHeight="1">
      <c r="A9" s="84"/>
      <c r="B9" s="84"/>
      <c r="C9" s="84"/>
      <c r="D9" s="47"/>
      <c r="H9" s="64"/>
    </row>
    <row r="10" spans="1:4" s="139" customFormat="1" ht="16.5">
      <c r="A10" s="1157" t="s">
        <v>408</v>
      </c>
      <c r="B10" s="1157"/>
      <c r="C10" s="1157"/>
      <c r="D10" s="1157"/>
    </row>
    <row r="11" spans="1:4" s="139" customFormat="1" ht="15">
      <c r="A11" s="1190" t="s">
        <v>211</v>
      </c>
      <c r="B11" s="1190"/>
      <c r="C11" s="1190"/>
      <c r="D11" s="1190"/>
    </row>
    <row r="12" spans="1:4" s="139" customFormat="1" ht="24" customHeight="1">
      <c r="A12" s="539"/>
      <c r="B12" s="539"/>
      <c r="C12" s="539"/>
      <c r="D12" s="539"/>
    </row>
    <row r="13" spans="1:4" ht="12.75" thickBot="1">
      <c r="A13" s="1213"/>
      <c r="B13" s="1213"/>
      <c r="C13" s="1213"/>
      <c r="D13" s="1213"/>
    </row>
    <row r="14" spans="1:4" s="766" customFormat="1" ht="12">
      <c r="A14" s="1204" t="s">
        <v>97</v>
      </c>
      <c r="B14" s="1207" t="s">
        <v>98</v>
      </c>
      <c r="C14" s="1207" t="s">
        <v>212</v>
      </c>
      <c r="D14" s="1210" t="s">
        <v>213</v>
      </c>
    </row>
    <row r="15" spans="1:4" s="766" customFormat="1" ht="13.5" customHeight="1">
      <c r="A15" s="1205"/>
      <c r="B15" s="1208"/>
      <c r="C15" s="1208"/>
      <c r="D15" s="1211"/>
    </row>
    <row r="16" spans="1:4" s="766" customFormat="1" ht="12">
      <c r="A16" s="1206"/>
      <c r="B16" s="1209"/>
      <c r="C16" s="1209"/>
      <c r="D16" s="1212"/>
    </row>
    <row r="17" spans="1:4" ht="15">
      <c r="A17" s="767"/>
      <c r="B17" s="768"/>
      <c r="C17" s="769"/>
      <c r="D17" s="770"/>
    </row>
    <row r="18" spans="1:4" ht="30">
      <c r="A18" s="771" t="s">
        <v>157</v>
      </c>
      <c r="B18" s="772" t="s">
        <v>215</v>
      </c>
      <c r="C18" s="773" t="e">
        <f>6!C25</f>
        <v>#DIV/0!</v>
      </c>
      <c r="D18" s="774" t="e">
        <f>6!E25</f>
        <v>#DIV/0!</v>
      </c>
    </row>
    <row r="19" spans="1:4" ht="15.75" thickBot="1">
      <c r="A19" s="771"/>
      <c r="B19" s="772"/>
      <c r="C19" s="773"/>
      <c r="D19" s="774"/>
    </row>
    <row r="20" spans="1:4" ht="19.5" customHeight="1" thickBot="1">
      <c r="A20" s="771" t="s">
        <v>158</v>
      </c>
      <c r="B20" s="772" t="s">
        <v>137</v>
      </c>
      <c r="C20" s="775" t="e">
        <f>C18*D20</f>
        <v>#DIV/0!</v>
      </c>
      <c r="D20" s="131"/>
    </row>
    <row r="21" spans="1:4" ht="15">
      <c r="A21" s="771"/>
      <c r="B21" s="772"/>
      <c r="C21" s="776"/>
      <c r="D21" s="774"/>
    </row>
    <row r="22" spans="1:4" ht="30">
      <c r="A22" s="771" t="s">
        <v>34</v>
      </c>
      <c r="B22" s="772" t="s">
        <v>139</v>
      </c>
      <c r="C22" s="773" t="e">
        <f>C18+C20</f>
        <v>#DIV/0!</v>
      </c>
      <c r="D22" s="774"/>
    </row>
    <row r="23" spans="1:4" ht="15.75" thickBot="1">
      <c r="A23" s="771"/>
      <c r="B23" s="777"/>
      <c r="C23" s="776"/>
      <c r="D23" s="774"/>
    </row>
    <row r="24" spans="1:4" ht="18" customHeight="1" thickBot="1">
      <c r="A24" s="771" t="s">
        <v>124</v>
      </c>
      <c r="B24" s="777" t="s">
        <v>136</v>
      </c>
      <c r="C24" s="775" t="e">
        <f>C22*D24</f>
        <v>#DIV/0!</v>
      </c>
      <c r="D24" s="131"/>
    </row>
    <row r="25" spans="1:4" ht="15">
      <c r="A25" s="778"/>
      <c r="B25" s="779"/>
      <c r="C25" s="780"/>
      <c r="D25" s="781"/>
    </row>
    <row r="26" spans="1:4" s="786" customFormat="1" ht="32.25" customHeight="1" thickBot="1">
      <c r="A26" s="782"/>
      <c r="B26" s="783" t="s">
        <v>109</v>
      </c>
      <c r="C26" s="784" t="e">
        <f>C22+C24</f>
        <v>#DIV/0!</v>
      </c>
      <c r="D26" s="785"/>
    </row>
    <row r="27" spans="1:4" s="786" customFormat="1" ht="24" customHeight="1">
      <c r="A27" s="787"/>
      <c r="B27" s="788"/>
      <c r="C27" s="789"/>
      <c r="D27" s="790"/>
    </row>
    <row r="28" spans="1:4" ht="14.25" customHeight="1">
      <c r="A28" s="1203" t="s">
        <v>152</v>
      </c>
      <c r="B28" s="1203"/>
      <c r="C28" s="791">
        <f>+DATOS!C13</f>
        <v>0</v>
      </c>
      <c r="D28" s="722"/>
    </row>
    <row r="29" ht="12">
      <c r="B29" s="728"/>
    </row>
    <row r="30" ht="12">
      <c r="B30" s="728"/>
    </row>
    <row r="31" ht="12">
      <c r="B31" s="728"/>
    </row>
    <row r="32" ht="12">
      <c r="B32" s="728"/>
    </row>
    <row r="33" ht="12">
      <c r="B33" s="728"/>
    </row>
    <row r="34" ht="12">
      <c r="B34" s="728"/>
    </row>
    <row r="35" ht="12">
      <c r="B35" s="728"/>
    </row>
    <row r="37" ht="12">
      <c r="B37" s="728"/>
    </row>
    <row r="38" ht="12">
      <c r="B38" s="728"/>
    </row>
    <row r="39" ht="12">
      <c r="B39" s="728"/>
    </row>
    <row r="40" ht="12">
      <c r="B40" s="728"/>
    </row>
    <row r="41" ht="12">
      <c r="B41" s="728"/>
    </row>
    <row r="42" ht="12">
      <c r="B42" s="728"/>
    </row>
    <row r="43" ht="12">
      <c r="B43" s="728"/>
    </row>
    <row r="44" ht="12">
      <c r="B44" s="728"/>
    </row>
    <row r="45" ht="12">
      <c r="B45" s="728"/>
    </row>
    <row r="47" ht="12">
      <c r="B47" s="728"/>
    </row>
    <row r="48" ht="12">
      <c r="B48" s="728"/>
    </row>
    <row r="49" ht="12">
      <c r="B49" s="728"/>
    </row>
    <row r="50" ht="12">
      <c r="B50" s="728"/>
    </row>
    <row r="51" ht="12">
      <c r="B51" s="728"/>
    </row>
    <row r="52" ht="12">
      <c r="B52" s="728"/>
    </row>
    <row r="53" ht="12">
      <c r="B53" s="728"/>
    </row>
    <row r="54" ht="12">
      <c r="B54" s="728"/>
    </row>
    <row r="55" ht="12">
      <c r="B55" s="728"/>
    </row>
    <row r="57" ht="12">
      <c r="B57" s="728"/>
    </row>
    <row r="58" ht="12">
      <c r="B58" s="728"/>
    </row>
    <row r="59" ht="12">
      <c r="B59" s="728"/>
    </row>
    <row r="60" ht="12">
      <c r="B60" s="728"/>
    </row>
    <row r="61" ht="12">
      <c r="B61" s="728"/>
    </row>
    <row r="62" ht="12">
      <c r="B62" s="728"/>
    </row>
    <row r="63" ht="12">
      <c r="B63" s="728"/>
    </row>
    <row r="64" ht="12">
      <c r="B64" s="728"/>
    </row>
    <row r="65" ht="12">
      <c r="B65" s="728"/>
    </row>
    <row r="67" ht="12">
      <c r="B67" s="728"/>
    </row>
    <row r="68" ht="12">
      <c r="B68" s="728"/>
    </row>
    <row r="69" ht="12">
      <c r="B69" s="728"/>
    </row>
    <row r="70" ht="12">
      <c r="B70" s="728"/>
    </row>
    <row r="71" ht="12">
      <c r="B71" s="728"/>
    </row>
    <row r="72" ht="12">
      <c r="B72" s="728"/>
    </row>
    <row r="73" ht="12">
      <c r="B73" s="728"/>
    </row>
    <row r="74" ht="12">
      <c r="B74" s="728"/>
    </row>
    <row r="75" ht="12">
      <c r="B75" s="728"/>
    </row>
    <row r="77" ht="12">
      <c r="B77" s="728"/>
    </row>
    <row r="78" ht="12">
      <c r="B78" s="728"/>
    </row>
    <row r="79" ht="12">
      <c r="B79" s="728"/>
    </row>
    <row r="80" ht="12">
      <c r="B80" s="728"/>
    </row>
    <row r="81" ht="12">
      <c r="B81" s="728"/>
    </row>
    <row r="82" ht="12">
      <c r="B82" s="728"/>
    </row>
    <row r="83" ht="12">
      <c r="B83" s="728"/>
    </row>
    <row r="84" ht="12">
      <c r="B84" s="728"/>
    </row>
    <row r="85" ht="12">
      <c r="B85" s="728"/>
    </row>
    <row r="87" ht="12">
      <c r="B87" s="728"/>
    </row>
    <row r="88" ht="12">
      <c r="B88" s="728"/>
    </row>
    <row r="89" ht="12">
      <c r="B89" s="728"/>
    </row>
    <row r="90" ht="12">
      <c r="B90" s="728"/>
    </row>
    <row r="91" ht="12">
      <c r="B91" s="728"/>
    </row>
    <row r="92" ht="12">
      <c r="B92" s="728"/>
    </row>
    <row r="93" ht="12">
      <c r="B93" s="728"/>
    </row>
    <row r="94" ht="12">
      <c r="B94" s="728"/>
    </row>
    <row r="95" ht="12">
      <c r="B95" s="728"/>
    </row>
    <row r="97" ht="12">
      <c r="B97" s="728"/>
    </row>
    <row r="98" ht="12">
      <c r="B98" s="728"/>
    </row>
    <row r="99" ht="12">
      <c r="B99" s="728"/>
    </row>
    <row r="100" ht="12">
      <c r="B100" s="728"/>
    </row>
    <row r="101" ht="12">
      <c r="B101" s="728"/>
    </row>
    <row r="102" ht="12">
      <c r="B102" s="728"/>
    </row>
    <row r="103" ht="12">
      <c r="B103" s="728"/>
    </row>
    <row r="104" ht="12">
      <c r="B104" s="728"/>
    </row>
    <row r="105" ht="12">
      <c r="B105" s="728"/>
    </row>
  </sheetData>
  <sheetProtection password="ECC8" sheet="1" selectLockedCells="1"/>
  <mergeCells count="18">
    <mergeCell ref="A8:B8"/>
    <mergeCell ref="C8:D8"/>
    <mergeCell ref="A28:B28"/>
    <mergeCell ref="A11:D11"/>
    <mergeCell ref="A14:A16"/>
    <mergeCell ref="C14:C16"/>
    <mergeCell ref="D14:D16"/>
    <mergeCell ref="B14:B16"/>
    <mergeCell ref="A10:D10"/>
    <mergeCell ref="A13:D13"/>
    <mergeCell ref="A7:B7"/>
    <mergeCell ref="C7:D7"/>
    <mergeCell ref="A2:D2"/>
    <mergeCell ref="A3:D3"/>
    <mergeCell ref="A5:B5"/>
    <mergeCell ref="C5:D5"/>
    <mergeCell ref="A6:B6"/>
    <mergeCell ref="C6:D6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scale="96"/>
  <headerFooter alignWithMargins="0">
    <oddHeader>&amp;R&amp;"Arial Narrow,Bold"&amp;11Formatos Financieros</oddHeader>
    <oddFooter>&amp;R&amp;P  de &amp;N</oddFooter>
  </headerFooter>
  <ignoredErrors>
    <ignoredError sqref="C18 C20 C24 C5:D5 C7:D8 D6" unlockedFormula="1"/>
  </ignoredError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="90" zoomScaleNormal="90" zoomScaleSheetLayoutView="85" zoomScalePageLayoutView="0" workbookViewId="0" topLeftCell="A12">
      <selection activeCell="D26" sqref="D26"/>
    </sheetView>
  </sheetViews>
  <sheetFormatPr defaultColWidth="11.57421875" defaultRowHeight="12.75"/>
  <cols>
    <col min="1" max="1" width="15.421875" style="623" customWidth="1"/>
    <col min="2" max="2" width="41.421875" style="623" customWidth="1"/>
    <col min="3" max="3" width="30.7109375" style="623" customWidth="1"/>
    <col min="4" max="4" width="22.8515625" style="623" customWidth="1"/>
    <col min="5" max="5" width="20.140625" style="623" customWidth="1"/>
    <col min="6" max="6" width="23.7109375" style="623" customWidth="1"/>
    <col min="7" max="16384" width="11.421875" style="623" customWidth="1"/>
  </cols>
  <sheetData>
    <row r="1" s="63" customFormat="1" ht="12">
      <c r="I1" s="64"/>
    </row>
    <row r="2" spans="1:9" s="63" customFormat="1" ht="15">
      <c r="A2" s="1021" t="s">
        <v>12</v>
      </c>
      <c r="B2" s="1021"/>
      <c r="C2" s="1021"/>
      <c r="D2" s="1021"/>
      <c r="E2" s="1021"/>
      <c r="F2" s="1021"/>
      <c r="I2" s="64"/>
    </row>
    <row r="3" spans="1:9" s="63" customFormat="1" ht="15">
      <c r="A3" s="1021" t="s">
        <v>331</v>
      </c>
      <c r="B3" s="1021"/>
      <c r="C3" s="1021"/>
      <c r="D3" s="1021"/>
      <c r="E3" s="1021"/>
      <c r="F3" s="1021"/>
      <c r="I3" s="64"/>
    </row>
    <row r="4" spans="1:9" s="139" customFormat="1" ht="24" customHeight="1">
      <c r="A4" s="137"/>
      <c r="B4" s="137"/>
      <c r="C4" s="137"/>
      <c r="D4" s="137"/>
      <c r="E4" s="137"/>
      <c r="I4" s="140"/>
    </row>
    <row r="5" spans="1:9" s="63" customFormat="1" ht="13.5" customHeight="1">
      <c r="A5" s="1057" t="s">
        <v>337</v>
      </c>
      <c r="B5" s="1057"/>
      <c r="C5" s="1059">
        <f>DATOS!C5</f>
        <v>0</v>
      </c>
      <c r="D5" s="1059"/>
      <c r="E5" s="1059"/>
      <c r="I5" s="64"/>
    </row>
    <row r="6" spans="1:9" s="63" customFormat="1" ht="13.5" customHeight="1">
      <c r="A6" s="1057" t="s">
        <v>336</v>
      </c>
      <c r="B6" s="1057"/>
      <c r="C6" s="1059">
        <f>DATOS!C6</f>
        <v>0</v>
      </c>
      <c r="D6" s="1059"/>
      <c r="E6" s="1059"/>
      <c r="I6" s="64"/>
    </row>
    <row r="7" spans="1:9" s="63" customFormat="1" ht="13.5" customHeight="1">
      <c r="A7" s="1057" t="s">
        <v>335</v>
      </c>
      <c r="B7" s="1057"/>
      <c r="C7" s="1060">
        <f>DATOS!C7</f>
        <v>0</v>
      </c>
      <c r="D7" s="1060"/>
      <c r="E7" s="1060"/>
      <c r="I7" s="64"/>
    </row>
    <row r="8" spans="1:9" s="63" customFormat="1" ht="13.5" customHeight="1">
      <c r="A8" s="1057" t="s">
        <v>205</v>
      </c>
      <c r="B8" s="1057"/>
      <c r="C8" s="1059">
        <f>DATOS!C8</f>
        <v>0</v>
      </c>
      <c r="D8" s="1059"/>
      <c r="E8" s="1059"/>
      <c r="I8" s="64"/>
    </row>
    <row r="9" spans="1:9" s="63" customFormat="1" ht="24" customHeight="1">
      <c r="A9" s="84"/>
      <c r="B9" s="84"/>
      <c r="C9" s="84"/>
      <c r="D9" s="84"/>
      <c r="E9" s="47"/>
      <c r="I9" s="64"/>
    </row>
    <row r="10" spans="1:6" s="139" customFormat="1" ht="16.5">
      <c r="A10" s="1157" t="s">
        <v>233</v>
      </c>
      <c r="B10" s="1157"/>
      <c r="C10" s="1157"/>
      <c r="D10" s="1157"/>
      <c r="E10" s="1157"/>
      <c r="F10" s="1157"/>
    </row>
    <row r="11" spans="1:6" s="139" customFormat="1" ht="18" customHeight="1">
      <c r="A11" s="1190" t="s">
        <v>434</v>
      </c>
      <c r="B11" s="1190"/>
      <c r="C11" s="1190"/>
      <c r="D11" s="1190"/>
      <c r="E11" s="1190"/>
      <c r="F11" s="1190"/>
    </row>
    <row r="12" spans="1:5" s="139" customFormat="1" ht="24" customHeight="1">
      <c r="A12" s="539"/>
      <c r="B12" s="539"/>
      <c r="C12" s="539"/>
      <c r="D12" s="539"/>
      <c r="E12" s="539"/>
    </row>
    <row r="13" spans="1:6" ht="18" customHeight="1">
      <c r="A13" s="792"/>
      <c r="B13" s="425"/>
      <c r="C13" s="425"/>
      <c r="D13" s="425"/>
      <c r="E13" s="425"/>
      <c r="F13" s="425"/>
    </row>
    <row r="14" spans="1:6" ht="12.75">
      <c r="A14" s="1217" t="s">
        <v>97</v>
      </c>
      <c r="B14" s="1173" t="s">
        <v>98</v>
      </c>
      <c r="C14" s="1214" t="s">
        <v>110</v>
      </c>
      <c r="D14" s="793"/>
      <c r="E14" s="793"/>
      <c r="F14" s="1214" t="s">
        <v>213</v>
      </c>
    </row>
    <row r="15" spans="1:6" ht="12.75">
      <c r="A15" s="1217"/>
      <c r="B15" s="1173"/>
      <c r="C15" s="1214"/>
      <c r="D15" s="793"/>
      <c r="E15" s="793" t="s">
        <v>135</v>
      </c>
      <c r="F15" s="1214"/>
    </row>
    <row r="16" spans="1:6" ht="12.75">
      <c r="A16" s="1218"/>
      <c r="B16" s="1216"/>
      <c r="C16" s="1215"/>
      <c r="D16" s="794"/>
      <c r="E16" s="793"/>
      <c r="F16" s="1215"/>
    </row>
    <row r="17" spans="1:6" ht="15">
      <c r="A17" s="795"/>
      <c r="B17" s="795"/>
      <c r="C17" s="796"/>
      <c r="D17" s="797"/>
      <c r="E17" s="798"/>
      <c r="F17" s="799"/>
    </row>
    <row r="18" spans="1:6" ht="21.75" customHeight="1">
      <c r="A18" s="800">
        <v>1</v>
      </c>
      <c r="B18" s="801" t="s">
        <v>32</v>
      </c>
      <c r="C18" s="802" t="e">
        <f>7A!H131</f>
        <v>#DIV/0!</v>
      </c>
      <c r="D18" s="803"/>
      <c r="E18" s="804" t="s">
        <v>68</v>
      </c>
      <c r="F18" s="805" t="e">
        <f>C18/$C$22</f>
        <v>#DIV/0!</v>
      </c>
    </row>
    <row r="19" spans="1:6" ht="33.75" customHeight="1">
      <c r="A19" s="800">
        <v>2</v>
      </c>
      <c r="B19" s="806" t="s">
        <v>71</v>
      </c>
      <c r="C19" s="802">
        <f>7B!E61</f>
        <v>0</v>
      </c>
      <c r="D19" s="803"/>
      <c r="E19" s="804" t="s">
        <v>69</v>
      </c>
      <c r="F19" s="805" t="e">
        <f>C19/$C$22</f>
        <v>#DIV/0!</v>
      </c>
    </row>
    <row r="20" spans="1:6" ht="22.5" customHeight="1">
      <c r="A20" s="800">
        <v>3</v>
      </c>
      <c r="B20" s="801" t="s">
        <v>30</v>
      </c>
      <c r="C20" s="802">
        <f>7C!D61</f>
        <v>0</v>
      </c>
      <c r="D20" s="803"/>
      <c r="E20" s="804" t="s">
        <v>70</v>
      </c>
      <c r="F20" s="805" t="e">
        <f>C20/$C$22</f>
        <v>#DIV/0!</v>
      </c>
    </row>
    <row r="21" spans="1:6" ht="34.5" customHeight="1">
      <c r="A21" s="800">
        <v>4</v>
      </c>
      <c r="B21" s="807" t="s">
        <v>306</v>
      </c>
      <c r="C21" s="802">
        <f>7D!E80</f>
        <v>0</v>
      </c>
      <c r="D21" s="803"/>
      <c r="E21" s="804" t="s">
        <v>184</v>
      </c>
      <c r="F21" s="805" t="e">
        <f>C21/$C$22</f>
        <v>#DIV/0!</v>
      </c>
    </row>
    <row r="22" spans="1:6" ht="30">
      <c r="A22" s="808">
        <v>5</v>
      </c>
      <c r="B22" s="809" t="s">
        <v>238</v>
      </c>
      <c r="C22" s="810" t="e">
        <f>SUM(C18:C21)</f>
        <v>#DIV/0!</v>
      </c>
      <c r="D22" s="811"/>
      <c r="E22" s="812" t="s">
        <v>401</v>
      </c>
      <c r="F22" s="813" t="e">
        <f>SUM(F18:F21)</f>
        <v>#DIV/0!</v>
      </c>
    </row>
    <row r="23" spans="1:6" ht="15.75" thickBot="1">
      <c r="A23" s="800"/>
      <c r="B23" s="806"/>
      <c r="C23" s="802"/>
      <c r="D23" s="803"/>
      <c r="E23" s="804"/>
      <c r="F23" s="805"/>
    </row>
    <row r="24" spans="1:6" ht="24.75" customHeight="1" thickBot="1">
      <c r="A24" s="800">
        <v>6</v>
      </c>
      <c r="B24" s="801" t="s">
        <v>409</v>
      </c>
      <c r="C24" s="802" t="e">
        <f>C22*D24</f>
        <v>#DIV/0!</v>
      </c>
      <c r="D24" s="117"/>
      <c r="E24" s="814" t="s">
        <v>402</v>
      </c>
      <c r="F24" s="805"/>
    </row>
    <row r="25" spans="1:6" ht="30.75" thickBot="1">
      <c r="A25" s="800">
        <v>7</v>
      </c>
      <c r="B25" s="806" t="s">
        <v>237</v>
      </c>
      <c r="C25" s="802" t="e">
        <f>C22+C24</f>
        <v>#DIV/0!</v>
      </c>
      <c r="D25" s="803"/>
      <c r="E25" s="814" t="s">
        <v>356</v>
      </c>
      <c r="F25" s="815"/>
    </row>
    <row r="26" spans="1:6" ht="26.25" customHeight="1" thickBot="1">
      <c r="A26" s="808">
        <v>8</v>
      </c>
      <c r="B26" s="816" t="s">
        <v>108</v>
      </c>
      <c r="C26" s="810" t="e">
        <f>C25*D26</f>
        <v>#DIV/0!</v>
      </c>
      <c r="D26" s="117"/>
      <c r="E26" s="817" t="s">
        <v>357</v>
      </c>
      <c r="F26" s="818"/>
    </row>
    <row r="27" spans="1:6" ht="42" customHeight="1" thickBot="1" thickTop="1">
      <c r="A27" s="819"/>
      <c r="B27" s="820" t="s">
        <v>231</v>
      </c>
      <c r="C27" s="821" t="e">
        <f>C25+C26</f>
        <v>#DIV/0!</v>
      </c>
      <c r="D27" s="821"/>
      <c r="E27" s="822" t="s">
        <v>358</v>
      </c>
      <c r="F27" s="823"/>
    </row>
    <row r="28" ht="12.75" thickTop="1">
      <c r="B28" s="728"/>
    </row>
    <row r="29" spans="1:6" ht="12">
      <c r="A29" s="824" t="s">
        <v>207</v>
      </c>
      <c r="B29" s="425"/>
      <c r="C29" s="425"/>
      <c r="D29" s="425"/>
      <c r="E29" s="825"/>
      <c r="F29" s="425"/>
    </row>
    <row r="30" spans="1:4" ht="12">
      <c r="A30" s="826" t="s">
        <v>152</v>
      </c>
      <c r="B30" s="826"/>
      <c r="C30" s="826">
        <f>DATOS!C13</f>
        <v>0</v>
      </c>
      <c r="D30" s="826"/>
    </row>
  </sheetData>
  <sheetProtection password="D985" sheet="1" objects="1" scenarios="1" selectLockedCells="1"/>
  <mergeCells count="16">
    <mergeCell ref="A2:F2"/>
    <mergeCell ref="A3:F3"/>
    <mergeCell ref="A10:F10"/>
    <mergeCell ref="A11:F11"/>
    <mergeCell ref="A5:B5"/>
    <mergeCell ref="C5:E5"/>
    <mergeCell ref="A6:B6"/>
    <mergeCell ref="C6:E6"/>
    <mergeCell ref="A7:B7"/>
    <mergeCell ref="C7:E7"/>
    <mergeCell ref="A8:B8"/>
    <mergeCell ref="C8:E8"/>
    <mergeCell ref="F14:F16"/>
    <mergeCell ref="C14:C16"/>
    <mergeCell ref="B14:B16"/>
    <mergeCell ref="A14:A16"/>
  </mergeCells>
  <printOptions horizontalCentered="1" verticalCentered="1"/>
  <pageMargins left="0.5905511811023623" right="0.5905511811023623" top="0.7874015748031497" bottom="0.7874015748031497" header="0.5118110236220472" footer="0.5118110236220472"/>
  <pageSetup fitToHeight="1" fitToWidth="1" orientation="landscape" scale="60"/>
  <headerFooter alignWithMargins="0">
    <oddHeader>&amp;R&amp;"Arial,Negrita"&amp;11Formatos Financieros</oddHeader>
    <oddFooter>&amp;R&amp;P de &amp;N</oddFooter>
  </headerFooter>
  <ignoredErrors>
    <ignoredError sqref="C24 E5:E8 C5:C8 C19:C21" unlockedFormula="1"/>
    <ignoredError sqref="F25" evalError="1"/>
    <ignoredError sqref="C25" formula="1" unlockedFormula="1"/>
    <ignoredError sqref="C26" formula="1"/>
  </ignoredError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4"/>
  <sheetViews>
    <sheetView zoomScale="90" zoomScaleNormal="90" zoomScaleSheetLayoutView="100" zoomScalePageLayoutView="0" workbookViewId="0" topLeftCell="A69">
      <selection activeCell="K54" sqref="K54"/>
    </sheetView>
  </sheetViews>
  <sheetFormatPr defaultColWidth="11.57421875" defaultRowHeight="12.75"/>
  <cols>
    <col min="1" max="1" width="50.140625" style="155" customWidth="1"/>
    <col min="2" max="2" width="18.421875" style="155" customWidth="1"/>
    <col min="3" max="3" width="12.00390625" style="155" customWidth="1"/>
    <col min="4" max="4" width="17.421875" style="155" customWidth="1"/>
    <col min="5" max="5" width="16.8515625" style="155" customWidth="1"/>
    <col min="6" max="6" width="20.7109375" style="155" customWidth="1"/>
    <col min="7" max="7" width="16.421875" style="155" customWidth="1"/>
    <col min="8" max="8" width="19.421875" style="155" customWidth="1"/>
    <col min="9" max="16384" width="11.421875" style="155" customWidth="1"/>
  </cols>
  <sheetData>
    <row r="1" s="63" customFormat="1" ht="12">
      <c r="H1" s="64"/>
    </row>
    <row r="2" spans="1:8" s="63" customFormat="1" ht="15">
      <c r="A2" s="1021" t="s">
        <v>12</v>
      </c>
      <c r="B2" s="1021"/>
      <c r="C2" s="1021"/>
      <c r="D2" s="1021"/>
      <c r="E2" s="1021"/>
      <c r="F2" s="1021"/>
      <c r="G2" s="1021"/>
      <c r="H2" s="1021"/>
    </row>
    <row r="3" spans="1:8" s="63" customFormat="1" ht="15">
      <c r="A3" s="1021" t="s">
        <v>331</v>
      </c>
      <c r="B3" s="1021"/>
      <c r="C3" s="1021"/>
      <c r="D3" s="1021"/>
      <c r="E3" s="1021"/>
      <c r="F3" s="1021"/>
      <c r="G3" s="1021"/>
      <c r="H3" s="1021"/>
    </row>
    <row r="4" spans="1:8" s="139" customFormat="1" ht="24" customHeight="1">
      <c r="A4" s="137"/>
      <c r="B4" s="137"/>
      <c r="C4" s="137"/>
      <c r="D4" s="137"/>
      <c r="H4" s="140"/>
    </row>
    <row r="5" spans="1:8" s="63" customFormat="1" ht="13.5" customHeight="1">
      <c r="A5" s="1057" t="s">
        <v>337</v>
      </c>
      <c r="B5" s="1057"/>
      <c r="C5" s="1057"/>
      <c r="D5" s="1059">
        <f>DATOS!C5</f>
        <v>0</v>
      </c>
      <c r="E5" s="1059"/>
      <c r="H5" s="64"/>
    </row>
    <row r="6" spans="1:8" s="63" customFormat="1" ht="13.5" customHeight="1">
      <c r="A6" s="1057" t="s">
        <v>336</v>
      </c>
      <c r="B6" s="1057"/>
      <c r="C6" s="1057"/>
      <c r="D6" s="1059">
        <f>DATOS!C6</f>
        <v>0</v>
      </c>
      <c r="E6" s="1059"/>
      <c r="H6" s="64"/>
    </row>
    <row r="7" spans="1:8" s="63" customFormat="1" ht="13.5" customHeight="1">
      <c r="A7" s="1057" t="s">
        <v>335</v>
      </c>
      <c r="B7" s="1057"/>
      <c r="C7" s="1057"/>
      <c r="D7" s="1060">
        <f>DATOS!C7</f>
        <v>0</v>
      </c>
      <c r="E7" s="1060"/>
      <c r="H7" s="64"/>
    </row>
    <row r="8" spans="1:8" s="63" customFormat="1" ht="13.5" customHeight="1">
      <c r="A8" s="1057" t="s">
        <v>205</v>
      </c>
      <c r="B8" s="1057"/>
      <c r="C8" s="1057"/>
      <c r="D8" s="1059">
        <f>DATOS!C8</f>
        <v>0</v>
      </c>
      <c r="E8" s="1059"/>
      <c r="H8" s="64"/>
    </row>
    <row r="9" spans="1:8" s="63" customFormat="1" ht="24" customHeight="1">
      <c r="A9" s="84"/>
      <c r="B9" s="84"/>
      <c r="C9" s="84"/>
      <c r="D9" s="47"/>
      <c r="H9" s="64"/>
    </row>
    <row r="10" spans="1:8" s="139" customFormat="1" ht="16.5">
      <c r="A10" s="1157" t="s">
        <v>232</v>
      </c>
      <c r="B10" s="1157"/>
      <c r="C10" s="1157"/>
      <c r="D10" s="1157"/>
      <c r="E10" s="1157"/>
      <c r="F10" s="1157"/>
      <c r="G10" s="1157"/>
      <c r="H10" s="1157"/>
    </row>
    <row r="11" spans="1:8" s="139" customFormat="1" ht="18" customHeight="1">
      <c r="A11" s="1190" t="s">
        <v>197</v>
      </c>
      <c r="B11" s="1190"/>
      <c r="C11" s="1190"/>
      <c r="D11" s="1190"/>
      <c r="E11" s="1190"/>
      <c r="F11" s="1190"/>
      <c r="G11" s="1190"/>
      <c r="H11" s="1190"/>
    </row>
    <row r="12" spans="1:4" s="139" customFormat="1" ht="24" customHeight="1">
      <c r="A12" s="539"/>
      <c r="B12" s="539"/>
      <c r="C12" s="539"/>
      <c r="D12" s="539"/>
    </row>
    <row r="14" spans="1:8" s="735" customFormat="1" ht="55.5" customHeight="1">
      <c r="A14" s="655" t="s">
        <v>242</v>
      </c>
      <c r="B14" s="655" t="s">
        <v>243</v>
      </c>
      <c r="C14" s="655" t="s">
        <v>244</v>
      </c>
      <c r="D14" s="655" t="s">
        <v>245</v>
      </c>
      <c r="E14" s="655" t="s">
        <v>246</v>
      </c>
      <c r="F14" s="655" t="s">
        <v>382</v>
      </c>
      <c r="G14" s="1191" t="s">
        <v>383</v>
      </c>
      <c r="H14" s="1191" t="s">
        <v>355</v>
      </c>
    </row>
    <row r="15" spans="1:8" s="63" customFormat="1" ht="16.5" customHeight="1">
      <c r="A15" s="736" t="s">
        <v>247</v>
      </c>
      <c r="B15" s="736" t="s">
        <v>248</v>
      </c>
      <c r="C15" s="736" t="s">
        <v>249</v>
      </c>
      <c r="D15" s="736" t="s">
        <v>250</v>
      </c>
      <c r="E15" s="736" t="s">
        <v>251</v>
      </c>
      <c r="F15" s="736" t="s">
        <v>252</v>
      </c>
      <c r="G15" s="1192"/>
      <c r="H15" s="1192"/>
    </row>
    <row r="16" spans="1:8" s="885" customFormat="1" ht="12">
      <c r="A16" s="99"/>
      <c r="B16" s="97"/>
      <c r="C16" s="99"/>
      <c r="D16" s="99"/>
      <c r="E16" s="99"/>
      <c r="F16" s="859"/>
      <c r="G16" s="100"/>
      <c r="H16" s="100">
        <f>F16*G16</f>
        <v>0</v>
      </c>
    </row>
    <row r="17" spans="1:8" s="885" customFormat="1" ht="12">
      <c r="A17" s="99"/>
      <c r="B17" s="99"/>
      <c r="C17" s="99"/>
      <c r="D17" s="99"/>
      <c r="E17" s="99"/>
      <c r="F17" s="859"/>
      <c r="G17" s="100"/>
      <c r="H17" s="100">
        <f aca="true" t="shared" si="0" ref="H17:H126">F17*G17</f>
        <v>0</v>
      </c>
    </row>
    <row r="18" spans="1:8" s="885" customFormat="1" ht="12">
      <c r="A18" s="99"/>
      <c r="B18" s="101"/>
      <c r="C18" s="99"/>
      <c r="D18" s="100"/>
      <c r="E18" s="99"/>
      <c r="F18" s="859"/>
      <c r="G18" s="100"/>
      <c r="H18" s="100">
        <f t="shared" si="0"/>
        <v>0</v>
      </c>
    </row>
    <row r="19" spans="1:8" s="885" customFormat="1" ht="12">
      <c r="A19" s="99"/>
      <c r="B19" s="99"/>
      <c r="C19" s="99"/>
      <c r="D19" s="100"/>
      <c r="E19" s="99"/>
      <c r="F19" s="859"/>
      <c r="G19" s="100"/>
      <c r="H19" s="100">
        <f t="shared" si="0"/>
        <v>0</v>
      </c>
    </row>
    <row r="20" spans="1:8" s="885" customFormat="1" ht="12">
      <c r="A20" s="99"/>
      <c r="B20" s="101"/>
      <c r="C20" s="99"/>
      <c r="D20" s="99"/>
      <c r="E20" s="99"/>
      <c r="F20" s="859"/>
      <c r="G20" s="100"/>
      <c r="H20" s="100">
        <f t="shared" si="0"/>
        <v>0</v>
      </c>
    </row>
    <row r="21" spans="1:8" s="885" customFormat="1" ht="12">
      <c r="A21" s="99"/>
      <c r="B21" s="99"/>
      <c r="C21" s="99"/>
      <c r="D21" s="99"/>
      <c r="E21" s="99"/>
      <c r="F21" s="859"/>
      <c r="G21" s="100"/>
      <c r="H21" s="100">
        <f t="shared" si="0"/>
        <v>0</v>
      </c>
    </row>
    <row r="22" spans="1:8" s="885" customFormat="1" ht="12">
      <c r="A22" s="99"/>
      <c r="B22" s="99"/>
      <c r="C22" s="99"/>
      <c r="D22" s="100"/>
      <c r="E22" s="99"/>
      <c r="F22" s="859"/>
      <c r="G22" s="100"/>
      <c r="H22" s="100">
        <f t="shared" si="0"/>
        <v>0</v>
      </c>
    </row>
    <row r="23" spans="1:8" s="885" customFormat="1" ht="12">
      <c r="A23" s="99"/>
      <c r="B23" s="99"/>
      <c r="C23" s="99"/>
      <c r="D23" s="99"/>
      <c r="E23" s="99"/>
      <c r="F23" s="859"/>
      <c r="G23" s="100"/>
      <c r="H23" s="100">
        <f t="shared" si="0"/>
        <v>0</v>
      </c>
    </row>
    <row r="24" spans="1:8" s="885" customFormat="1" ht="12">
      <c r="A24" s="99"/>
      <c r="B24" s="99"/>
      <c r="C24" s="99"/>
      <c r="D24" s="99"/>
      <c r="E24" s="99"/>
      <c r="F24" s="859"/>
      <c r="G24" s="100"/>
      <c r="H24" s="100">
        <f t="shared" si="0"/>
        <v>0</v>
      </c>
    </row>
    <row r="25" spans="1:8" s="885" customFormat="1" ht="12">
      <c r="A25" s="99"/>
      <c r="B25" s="99"/>
      <c r="C25" s="99"/>
      <c r="D25" s="99"/>
      <c r="E25" s="99"/>
      <c r="F25" s="859"/>
      <c r="G25" s="100"/>
      <c r="H25" s="100">
        <f t="shared" si="0"/>
        <v>0</v>
      </c>
    </row>
    <row r="26" spans="1:8" s="885" customFormat="1" ht="12">
      <c r="A26" s="99"/>
      <c r="B26" s="99"/>
      <c r="C26" s="99"/>
      <c r="D26" s="99"/>
      <c r="E26" s="99"/>
      <c r="F26" s="859"/>
      <c r="G26" s="100"/>
      <c r="H26" s="100">
        <f t="shared" si="0"/>
        <v>0</v>
      </c>
    </row>
    <row r="27" spans="1:8" s="885" customFormat="1" ht="12">
      <c r="A27" s="99"/>
      <c r="B27" s="99"/>
      <c r="C27" s="99"/>
      <c r="D27" s="99"/>
      <c r="E27" s="99"/>
      <c r="F27" s="123"/>
      <c r="G27" s="100"/>
      <c r="H27" s="100">
        <f t="shared" si="0"/>
        <v>0</v>
      </c>
    </row>
    <row r="28" spans="1:8" s="885" customFormat="1" ht="12">
      <c r="A28" s="99"/>
      <c r="B28" s="99"/>
      <c r="C28" s="99"/>
      <c r="D28" s="99"/>
      <c r="E28" s="99"/>
      <c r="F28" s="123"/>
      <c r="G28" s="100"/>
      <c r="H28" s="100">
        <f t="shared" si="0"/>
        <v>0</v>
      </c>
    </row>
    <row r="29" spans="1:8" s="885" customFormat="1" ht="12">
      <c r="A29" s="99"/>
      <c r="B29" s="99"/>
      <c r="C29" s="99"/>
      <c r="D29" s="99"/>
      <c r="E29" s="99"/>
      <c r="F29" s="123"/>
      <c r="G29" s="100"/>
      <c r="H29" s="100">
        <f t="shared" si="0"/>
        <v>0</v>
      </c>
    </row>
    <row r="30" spans="1:8" s="885" customFormat="1" ht="12">
      <c r="A30" s="99"/>
      <c r="B30" s="99"/>
      <c r="C30" s="99"/>
      <c r="D30" s="99"/>
      <c r="E30" s="99"/>
      <c r="F30" s="123"/>
      <c r="G30" s="100"/>
      <c r="H30" s="100">
        <f t="shared" si="0"/>
        <v>0</v>
      </c>
    </row>
    <row r="31" spans="1:8" s="885" customFormat="1" ht="12">
      <c r="A31" s="1005"/>
      <c r="B31" s="99"/>
      <c r="C31" s="99"/>
      <c r="D31" s="99"/>
      <c r="E31" s="99"/>
      <c r="F31" s="123"/>
      <c r="G31" s="100"/>
      <c r="H31" s="100">
        <v>0</v>
      </c>
    </row>
    <row r="32" spans="1:8" s="885" customFormat="1" ht="12">
      <c r="A32" s="99"/>
      <c r="B32" s="99"/>
      <c r="C32" s="99"/>
      <c r="D32" s="99"/>
      <c r="E32" s="99"/>
      <c r="F32" s="123"/>
      <c r="G32" s="100"/>
      <c r="H32" s="100">
        <f t="shared" si="0"/>
        <v>0</v>
      </c>
    </row>
    <row r="33" spans="1:8" s="885" customFormat="1" ht="12">
      <c r="A33" s="99"/>
      <c r="B33" s="99"/>
      <c r="C33" s="99"/>
      <c r="D33" s="99"/>
      <c r="E33" s="99"/>
      <c r="F33" s="123"/>
      <c r="G33" s="100"/>
      <c r="H33" s="100">
        <f t="shared" si="0"/>
        <v>0</v>
      </c>
    </row>
    <row r="34" spans="1:8" s="885" customFormat="1" ht="12">
      <c r="A34" s="99"/>
      <c r="B34" s="99"/>
      <c r="C34" s="99"/>
      <c r="D34" s="99"/>
      <c r="E34" s="99"/>
      <c r="F34" s="123"/>
      <c r="G34" s="100"/>
      <c r="H34" s="100">
        <f t="shared" si="0"/>
        <v>0</v>
      </c>
    </row>
    <row r="35" spans="1:8" s="885" customFormat="1" ht="12">
      <c r="A35" s="99"/>
      <c r="B35" s="99"/>
      <c r="C35" s="99"/>
      <c r="D35" s="99"/>
      <c r="E35" s="99"/>
      <c r="F35" s="123"/>
      <c r="G35" s="100"/>
      <c r="H35" s="100">
        <f t="shared" si="0"/>
        <v>0</v>
      </c>
    </row>
    <row r="36" spans="1:8" s="885" customFormat="1" ht="12">
      <c r="A36" s="1005"/>
      <c r="B36" s="99"/>
      <c r="C36" s="99"/>
      <c r="D36" s="99"/>
      <c r="E36" s="99"/>
      <c r="F36" s="123"/>
      <c r="G36" s="100"/>
      <c r="H36" s="100">
        <f t="shared" si="0"/>
        <v>0</v>
      </c>
    </row>
    <row r="37" spans="1:8" s="885" customFormat="1" ht="12">
      <c r="A37" s="99"/>
      <c r="B37" s="99"/>
      <c r="C37" s="99"/>
      <c r="D37" s="99"/>
      <c r="E37" s="99"/>
      <c r="F37" s="123"/>
      <c r="G37" s="100"/>
      <c r="H37" s="100">
        <f t="shared" si="0"/>
        <v>0</v>
      </c>
    </row>
    <row r="38" spans="1:8" s="885" customFormat="1" ht="12">
      <c r="A38" s="1005"/>
      <c r="B38" s="99"/>
      <c r="C38" s="99"/>
      <c r="D38" s="99"/>
      <c r="E38" s="99"/>
      <c r="F38" s="123"/>
      <c r="G38" s="100"/>
      <c r="H38" s="100">
        <f t="shared" si="0"/>
        <v>0</v>
      </c>
    </row>
    <row r="39" spans="1:8" s="885" customFormat="1" ht="12">
      <c r="A39" s="99"/>
      <c r="B39" s="99"/>
      <c r="C39" s="99"/>
      <c r="D39" s="99"/>
      <c r="E39" s="99"/>
      <c r="F39" s="123"/>
      <c r="G39" s="100"/>
      <c r="H39" s="100">
        <f t="shared" si="0"/>
        <v>0</v>
      </c>
    </row>
    <row r="40" spans="1:8" s="885" customFormat="1" ht="12">
      <c r="A40" s="99"/>
      <c r="B40" s="99"/>
      <c r="C40" s="99"/>
      <c r="D40" s="99"/>
      <c r="E40" s="99"/>
      <c r="F40" s="123"/>
      <c r="G40" s="100"/>
      <c r="H40" s="100">
        <f t="shared" si="0"/>
        <v>0</v>
      </c>
    </row>
    <row r="41" spans="1:8" s="885" customFormat="1" ht="12">
      <c r="A41" s="99"/>
      <c r="B41" s="99"/>
      <c r="C41" s="99"/>
      <c r="D41" s="99"/>
      <c r="E41" s="99"/>
      <c r="F41" s="123"/>
      <c r="G41" s="100"/>
      <c r="H41" s="100">
        <f t="shared" si="0"/>
        <v>0</v>
      </c>
    </row>
    <row r="42" spans="1:8" s="885" customFormat="1" ht="12">
      <c r="A42" s="99"/>
      <c r="B42" s="99"/>
      <c r="C42" s="99"/>
      <c r="D42" s="99"/>
      <c r="E42" s="99"/>
      <c r="F42" s="123"/>
      <c r="G42" s="100"/>
      <c r="H42" s="100">
        <f t="shared" si="0"/>
        <v>0</v>
      </c>
    </row>
    <row r="43" spans="1:8" s="885" customFormat="1" ht="12">
      <c r="A43" s="99"/>
      <c r="B43" s="99"/>
      <c r="C43" s="99"/>
      <c r="D43" s="99"/>
      <c r="E43" s="99"/>
      <c r="F43" s="123"/>
      <c r="G43" s="100"/>
      <c r="H43" s="100">
        <f t="shared" si="0"/>
        <v>0</v>
      </c>
    </row>
    <row r="44" spans="1:8" s="885" customFormat="1" ht="12">
      <c r="A44" s="99"/>
      <c r="B44" s="99"/>
      <c r="C44" s="99"/>
      <c r="D44" s="99"/>
      <c r="E44" s="99"/>
      <c r="F44" s="123"/>
      <c r="G44" s="100"/>
      <c r="H44" s="100">
        <f t="shared" si="0"/>
        <v>0</v>
      </c>
    </row>
    <row r="45" spans="1:8" s="885" customFormat="1" ht="12">
      <c r="A45" s="99"/>
      <c r="B45" s="99"/>
      <c r="C45" s="99"/>
      <c r="D45" s="99"/>
      <c r="E45" s="99"/>
      <c r="F45" s="123"/>
      <c r="G45" s="100"/>
      <c r="H45" s="100">
        <f t="shared" si="0"/>
        <v>0</v>
      </c>
    </row>
    <row r="46" spans="1:8" s="885" customFormat="1" ht="12">
      <c r="A46" s="99"/>
      <c r="B46" s="99"/>
      <c r="C46" s="99"/>
      <c r="D46" s="99"/>
      <c r="E46" s="99"/>
      <c r="F46" s="123"/>
      <c r="G46" s="100"/>
      <c r="H46" s="100">
        <f t="shared" si="0"/>
        <v>0</v>
      </c>
    </row>
    <row r="47" spans="1:8" s="885" customFormat="1" ht="12">
      <c r="A47" s="99"/>
      <c r="B47" s="99"/>
      <c r="C47" s="99"/>
      <c r="D47" s="99"/>
      <c r="E47" s="99"/>
      <c r="F47" s="123"/>
      <c r="G47" s="100"/>
      <c r="H47" s="100">
        <f t="shared" si="0"/>
        <v>0</v>
      </c>
    </row>
    <row r="48" spans="1:8" s="885" customFormat="1" ht="12">
      <c r="A48" s="99"/>
      <c r="B48" s="99"/>
      <c r="C48" s="99"/>
      <c r="D48" s="99"/>
      <c r="E48" s="99"/>
      <c r="F48" s="123"/>
      <c r="G48" s="100"/>
      <c r="H48" s="100">
        <f t="shared" si="0"/>
        <v>0</v>
      </c>
    </row>
    <row r="49" spans="1:8" s="885" customFormat="1" ht="12">
      <c r="A49" s="99"/>
      <c r="B49" s="99"/>
      <c r="C49" s="99"/>
      <c r="D49" s="99"/>
      <c r="E49" s="99"/>
      <c r="F49" s="123"/>
      <c r="G49" s="100"/>
      <c r="H49" s="100">
        <f t="shared" si="0"/>
        <v>0</v>
      </c>
    </row>
    <row r="50" spans="1:8" s="885" customFormat="1" ht="12">
      <c r="A50" s="99"/>
      <c r="B50" s="99"/>
      <c r="C50" s="99"/>
      <c r="D50" s="99"/>
      <c r="E50" s="99"/>
      <c r="F50" s="123"/>
      <c r="G50" s="100"/>
      <c r="H50" s="100">
        <f t="shared" si="0"/>
        <v>0</v>
      </c>
    </row>
    <row r="51" spans="1:8" s="885" customFormat="1" ht="12">
      <c r="A51" s="99"/>
      <c r="B51" s="99"/>
      <c r="C51" s="99"/>
      <c r="D51" s="99"/>
      <c r="E51" s="99"/>
      <c r="F51" s="123"/>
      <c r="G51" s="100"/>
      <c r="H51" s="100">
        <f t="shared" si="0"/>
        <v>0</v>
      </c>
    </row>
    <row r="52" spans="1:8" s="885" customFormat="1" ht="12">
      <c r="A52" s="99"/>
      <c r="B52" s="99"/>
      <c r="C52" s="99"/>
      <c r="D52" s="99"/>
      <c r="E52" s="99"/>
      <c r="F52" s="123"/>
      <c r="G52" s="100"/>
      <c r="H52" s="100">
        <f t="shared" si="0"/>
        <v>0</v>
      </c>
    </row>
    <row r="53" spans="1:8" s="885" customFormat="1" ht="12">
      <c r="A53" s="99"/>
      <c r="B53" s="99"/>
      <c r="C53" s="99"/>
      <c r="D53" s="99"/>
      <c r="E53" s="99"/>
      <c r="F53" s="123"/>
      <c r="G53" s="100"/>
      <c r="H53" s="100">
        <f t="shared" si="0"/>
        <v>0</v>
      </c>
    </row>
    <row r="54" spans="1:8" s="885" customFormat="1" ht="12">
      <c r="A54" s="99"/>
      <c r="B54" s="99"/>
      <c r="C54" s="99"/>
      <c r="D54" s="99"/>
      <c r="E54" s="99"/>
      <c r="F54" s="123"/>
      <c r="G54" s="100"/>
      <c r="H54" s="100">
        <f t="shared" si="0"/>
        <v>0</v>
      </c>
    </row>
    <row r="55" spans="1:8" s="885" customFormat="1" ht="12">
      <c r="A55" s="99"/>
      <c r="B55" s="99"/>
      <c r="C55" s="99"/>
      <c r="D55" s="99"/>
      <c r="E55" s="99"/>
      <c r="F55" s="123"/>
      <c r="G55" s="100"/>
      <c r="H55" s="100">
        <f t="shared" si="0"/>
        <v>0</v>
      </c>
    </row>
    <row r="56" spans="1:8" s="885" customFormat="1" ht="12">
      <c r="A56" s="99"/>
      <c r="B56" s="99"/>
      <c r="C56" s="99"/>
      <c r="D56" s="99"/>
      <c r="E56" s="99"/>
      <c r="F56" s="123"/>
      <c r="G56" s="100"/>
      <c r="H56" s="100">
        <f t="shared" si="0"/>
        <v>0</v>
      </c>
    </row>
    <row r="57" spans="1:8" s="885" customFormat="1" ht="12">
      <c r="A57" s="1005"/>
      <c r="B57" s="99"/>
      <c r="C57" s="99"/>
      <c r="D57" s="99"/>
      <c r="E57" s="99"/>
      <c r="F57" s="123"/>
      <c r="G57" s="100"/>
      <c r="H57" s="100">
        <f t="shared" si="0"/>
        <v>0</v>
      </c>
    </row>
    <row r="58" spans="1:8" s="885" customFormat="1" ht="12">
      <c r="A58" s="99"/>
      <c r="B58" s="99"/>
      <c r="C58" s="99"/>
      <c r="D58" s="99"/>
      <c r="E58" s="99"/>
      <c r="F58" s="123"/>
      <c r="G58" s="100"/>
      <c r="H58" s="100">
        <f t="shared" si="0"/>
        <v>0</v>
      </c>
    </row>
    <row r="59" spans="1:8" s="885" customFormat="1" ht="12">
      <c r="A59" s="99"/>
      <c r="B59" s="99"/>
      <c r="C59" s="99"/>
      <c r="D59" s="99"/>
      <c r="E59" s="99"/>
      <c r="F59" s="123"/>
      <c r="G59" s="100"/>
      <c r="H59" s="100">
        <f t="shared" si="0"/>
        <v>0</v>
      </c>
    </row>
    <row r="60" spans="1:8" s="885" customFormat="1" ht="12">
      <c r="A60" s="99"/>
      <c r="B60" s="99"/>
      <c r="C60" s="99"/>
      <c r="D60" s="99"/>
      <c r="E60" s="99"/>
      <c r="F60" s="123"/>
      <c r="G60" s="100"/>
      <c r="H60" s="100">
        <f t="shared" si="0"/>
        <v>0</v>
      </c>
    </row>
    <row r="61" spans="1:8" s="885" customFormat="1" ht="12">
      <c r="A61" s="99"/>
      <c r="B61" s="99"/>
      <c r="C61" s="99"/>
      <c r="D61" s="99"/>
      <c r="E61" s="99"/>
      <c r="F61" s="123"/>
      <c r="G61" s="100"/>
      <c r="H61" s="100">
        <f t="shared" si="0"/>
        <v>0</v>
      </c>
    </row>
    <row r="62" spans="1:8" s="885" customFormat="1" ht="12">
      <c r="A62" s="99"/>
      <c r="B62" s="99"/>
      <c r="C62" s="99"/>
      <c r="D62" s="99"/>
      <c r="E62" s="99"/>
      <c r="F62" s="123"/>
      <c r="G62" s="100"/>
      <c r="H62" s="100">
        <f t="shared" si="0"/>
        <v>0</v>
      </c>
    </row>
    <row r="63" spans="1:8" s="885" customFormat="1" ht="12">
      <c r="A63" s="99"/>
      <c r="B63" s="99"/>
      <c r="C63" s="99"/>
      <c r="D63" s="99"/>
      <c r="E63" s="99"/>
      <c r="F63" s="123"/>
      <c r="G63" s="100"/>
      <c r="H63" s="100">
        <f t="shared" si="0"/>
        <v>0</v>
      </c>
    </row>
    <row r="64" spans="1:8" s="885" customFormat="1" ht="12">
      <c r="A64" s="99"/>
      <c r="B64" s="99"/>
      <c r="C64" s="99"/>
      <c r="D64" s="99"/>
      <c r="E64" s="99"/>
      <c r="F64" s="123"/>
      <c r="G64" s="100"/>
      <c r="H64" s="100">
        <f t="shared" si="0"/>
        <v>0</v>
      </c>
    </row>
    <row r="65" spans="1:8" s="885" customFormat="1" ht="12">
      <c r="A65" s="99"/>
      <c r="B65" s="99"/>
      <c r="C65" s="99"/>
      <c r="D65" s="99"/>
      <c r="E65" s="99"/>
      <c r="F65" s="123"/>
      <c r="G65" s="100"/>
      <c r="H65" s="100">
        <f t="shared" si="0"/>
        <v>0</v>
      </c>
    </row>
    <row r="66" spans="1:8" s="885" customFormat="1" ht="12">
      <c r="A66" s="99"/>
      <c r="B66" s="99"/>
      <c r="C66" s="99"/>
      <c r="D66" s="99"/>
      <c r="E66" s="99"/>
      <c r="F66" s="123"/>
      <c r="G66" s="100"/>
      <c r="H66" s="100">
        <f t="shared" si="0"/>
        <v>0</v>
      </c>
    </row>
    <row r="67" spans="1:8" s="885" customFormat="1" ht="12">
      <c r="A67" s="99"/>
      <c r="B67" s="99"/>
      <c r="C67" s="99"/>
      <c r="D67" s="99"/>
      <c r="E67" s="99"/>
      <c r="F67" s="123"/>
      <c r="G67" s="100"/>
      <c r="H67" s="100">
        <f t="shared" si="0"/>
        <v>0</v>
      </c>
    </row>
    <row r="68" spans="1:8" s="885" customFormat="1" ht="12">
      <c r="A68" s="99"/>
      <c r="B68" s="99"/>
      <c r="C68" s="99"/>
      <c r="D68" s="99"/>
      <c r="E68" s="99"/>
      <c r="F68" s="123"/>
      <c r="G68" s="100"/>
      <c r="H68" s="100">
        <f t="shared" si="0"/>
        <v>0</v>
      </c>
    </row>
    <row r="69" spans="1:8" s="885" customFormat="1" ht="12">
      <c r="A69" s="99"/>
      <c r="B69" s="99"/>
      <c r="C69" s="99"/>
      <c r="D69" s="99"/>
      <c r="E69" s="99"/>
      <c r="F69" s="123"/>
      <c r="G69" s="100"/>
      <c r="H69" s="100">
        <f t="shared" si="0"/>
        <v>0</v>
      </c>
    </row>
    <row r="70" spans="1:8" s="885" customFormat="1" ht="12">
      <c r="A70" s="99"/>
      <c r="B70" s="99"/>
      <c r="C70" s="99"/>
      <c r="D70" s="99"/>
      <c r="E70" s="99"/>
      <c r="F70" s="123"/>
      <c r="G70" s="100"/>
      <c r="H70" s="100">
        <f t="shared" si="0"/>
        <v>0</v>
      </c>
    </row>
    <row r="71" spans="1:8" s="885" customFormat="1" ht="12">
      <c r="A71" s="99"/>
      <c r="B71" s="99"/>
      <c r="C71" s="99"/>
      <c r="D71" s="99"/>
      <c r="E71" s="99"/>
      <c r="F71" s="123"/>
      <c r="G71" s="100"/>
      <c r="H71" s="100">
        <f t="shared" si="0"/>
        <v>0</v>
      </c>
    </row>
    <row r="72" spans="1:8" s="885" customFormat="1" ht="12">
      <c r="A72" s="99"/>
      <c r="B72" s="99"/>
      <c r="C72" s="99"/>
      <c r="D72" s="99"/>
      <c r="E72" s="99"/>
      <c r="F72" s="123"/>
      <c r="G72" s="100"/>
      <c r="H72" s="100">
        <f t="shared" si="0"/>
        <v>0</v>
      </c>
    </row>
    <row r="73" spans="1:8" s="885" customFormat="1" ht="12">
      <c r="A73" s="99"/>
      <c r="B73" s="99"/>
      <c r="C73" s="99"/>
      <c r="D73" s="99"/>
      <c r="E73" s="99"/>
      <c r="F73" s="123"/>
      <c r="G73" s="100"/>
      <c r="H73" s="100">
        <f t="shared" si="0"/>
        <v>0</v>
      </c>
    </row>
    <row r="74" spans="1:8" s="885" customFormat="1" ht="12">
      <c r="A74" s="99"/>
      <c r="B74" s="99"/>
      <c r="C74" s="99"/>
      <c r="D74" s="99"/>
      <c r="E74" s="99"/>
      <c r="F74" s="123"/>
      <c r="G74" s="100"/>
      <c r="H74" s="100">
        <f t="shared" si="0"/>
        <v>0</v>
      </c>
    </row>
    <row r="75" spans="1:8" s="885" customFormat="1" ht="12">
      <c r="A75" s="99"/>
      <c r="B75" s="99"/>
      <c r="C75" s="99"/>
      <c r="D75" s="99"/>
      <c r="E75" s="99"/>
      <c r="F75" s="123"/>
      <c r="G75" s="100"/>
      <c r="H75" s="100">
        <f t="shared" si="0"/>
        <v>0</v>
      </c>
    </row>
    <row r="76" spans="1:8" s="885" customFormat="1" ht="12">
      <c r="A76" s="99"/>
      <c r="B76" s="99"/>
      <c r="C76" s="99"/>
      <c r="D76" s="99"/>
      <c r="E76" s="99"/>
      <c r="F76" s="123"/>
      <c r="G76" s="100"/>
      <c r="H76" s="100">
        <f t="shared" si="0"/>
        <v>0</v>
      </c>
    </row>
    <row r="77" spans="1:8" s="885" customFormat="1" ht="12">
      <c r="A77" s="99"/>
      <c r="B77" s="99"/>
      <c r="C77" s="99"/>
      <c r="D77" s="99"/>
      <c r="E77" s="99"/>
      <c r="F77" s="123"/>
      <c r="G77" s="100"/>
      <c r="H77" s="100">
        <f t="shared" si="0"/>
        <v>0</v>
      </c>
    </row>
    <row r="78" spans="1:8" s="885" customFormat="1" ht="12">
      <c r="A78" s="99"/>
      <c r="B78" s="99"/>
      <c r="C78" s="99"/>
      <c r="D78" s="99"/>
      <c r="E78" s="99"/>
      <c r="F78" s="123"/>
      <c r="G78" s="100"/>
      <c r="H78" s="100">
        <f t="shared" si="0"/>
        <v>0</v>
      </c>
    </row>
    <row r="79" spans="1:8" s="885" customFormat="1" ht="12">
      <c r="A79" s="99"/>
      <c r="B79" s="99"/>
      <c r="C79" s="99"/>
      <c r="D79" s="99"/>
      <c r="E79" s="99"/>
      <c r="F79" s="123"/>
      <c r="G79" s="100"/>
      <c r="H79" s="100">
        <f t="shared" si="0"/>
        <v>0</v>
      </c>
    </row>
    <row r="80" spans="1:8" s="885" customFormat="1" ht="12">
      <c r="A80" s="99"/>
      <c r="B80" s="99"/>
      <c r="C80" s="99"/>
      <c r="D80" s="99"/>
      <c r="E80" s="99"/>
      <c r="F80" s="123"/>
      <c r="G80" s="100"/>
      <c r="H80" s="100">
        <f t="shared" si="0"/>
        <v>0</v>
      </c>
    </row>
    <row r="81" spans="1:8" s="885" customFormat="1" ht="12">
      <c r="A81" s="99"/>
      <c r="B81" s="99"/>
      <c r="C81" s="99"/>
      <c r="D81" s="99"/>
      <c r="E81" s="99"/>
      <c r="F81" s="123"/>
      <c r="G81" s="100"/>
      <c r="H81" s="100">
        <f t="shared" si="0"/>
        <v>0</v>
      </c>
    </row>
    <row r="82" spans="1:8" s="885" customFormat="1" ht="12">
      <c r="A82" s="99"/>
      <c r="B82" s="99"/>
      <c r="C82" s="99"/>
      <c r="D82" s="99"/>
      <c r="E82" s="99"/>
      <c r="F82" s="123"/>
      <c r="G82" s="100"/>
      <c r="H82" s="100">
        <f t="shared" si="0"/>
        <v>0</v>
      </c>
    </row>
    <row r="83" spans="1:8" s="885" customFormat="1" ht="12">
      <c r="A83" s="99"/>
      <c r="B83" s="99"/>
      <c r="C83" s="99"/>
      <c r="D83" s="99"/>
      <c r="E83" s="99"/>
      <c r="F83" s="123"/>
      <c r="G83" s="100"/>
      <c r="H83" s="100">
        <f t="shared" si="0"/>
        <v>0</v>
      </c>
    </row>
    <row r="84" spans="1:8" s="885" customFormat="1" ht="12">
      <c r="A84" s="99"/>
      <c r="B84" s="99"/>
      <c r="C84" s="99"/>
      <c r="D84" s="99"/>
      <c r="E84" s="99"/>
      <c r="F84" s="123"/>
      <c r="G84" s="100"/>
      <c r="H84" s="100">
        <f t="shared" si="0"/>
        <v>0</v>
      </c>
    </row>
    <row r="85" spans="1:8" s="885" customFormat="1" ht="12">
      <c r="A85" s="99"/>
      <c r="B85" s="99"/>
      <c r="C85" s="99"/>
      <c r="D85" s="99"/>
      <c r="E85" s="99"/>
      <c r="F85" s="123"/>
      <c r="G85" s="100"/>
      <c r="H85" s="100">
        <f t="shared" si="0"/>
        <v>0</v>
      </c>
    </row>
    <row r="86" spans="1:8" s="885" customFormat="1" ht="12">
      <c r="A86" s="99"/>
      <c r="B86" s="99"/>
      <c r="C86" s="99"/>
      <c r="D86" s="99"/>
      <c r="E86" s="99"/>
      <c r="F86" s="123"/>
      <c r="G86" s="100"/>
      <c r="H86" s="100">
        <f t="shared" si="0"/>
        <v>0</v>
      </c>
    </row>
    <row r="87" spans="1:8" s="885" customFormat="1" ht="12">
      <c r="A87" s="99"/>
      <c r="B87" s="99"/>
      <c r="C87" s="99"/>
      <c r="D87" s="99"/>
      <c r="E87" s="99"/>
      <c r="F87" s="123"/>
      <c r="G87" s="100"/>
      <c r="H87" s="100">
        <f t="shared" si="0"/>
        <v>0</v>
      </c>
    </row>
    <row r="88" spans="1:8" s="885" customFormat="1" ht="12">
      <c r="A88" s="99"/>
      <c r="B88" s="99"/>
      <c r="C88" s="99"/>
      <c r="D88" s="99"/>
      <c r="E88" s="99"/>
      <c r="F88" s="123"/>
      <c r="G88" s="100"/>
      <c r="H88" s="100">
        <f t="shared" si="0"/>
        <v>0</v>
      </c>
    </row>
    <row r="89" spans="1:8" s="885" customFormat="1" ht="12">
      <c r="A89" s="99"/>
      <c r="B89" s="99"/>
      <c r="C89" s="99"/>
      <c r="D89" s="99"/>
      <c r="E89" s="99"/>
      <c r="F89" s="123"/>
      <c r="G89" s="100"/>
      <c r="H89" s="100">
        <f t="shared" si="0"/>
        <v>0</v>
      </c>
    </row>
    <row r="90" spans="1:8" s="885" customFormat="1" ht="12">
      <c r="A90" s="99"/>
      <c r="B90" s="99"/>
      <c r="C90" s="99"/>
      <c r="D90" s="99"/>
      <c r="E90" s="99"/>
      <c r="F90" s="123"/>
      <c r="G90" s="100"/>
      <c r="H90" s="100">
        <f t="shared" si="0"/>
        <v>0</v>
      </c>
    </row>
    <row r="91" spans="1:8" s="885" customFormat="1" ht="12">
      <c r="A91" s="1005"/>
      <c r="B91" s="99"/>
      <c r="C91" s="99"/>
      <c r="D91" s="99"/>
      <c r="E91" s="99"/>
      <c r="F91" s="123"/>
      <c r="G91" s="100"/>
      <c r="H91" s="100">
        <f t="shared" si="0"/>
        <v>0</v>
      </c>
    </row>
    <row r="92" spans="1:8" s="885" customFormat="1" ht="12">
      <c r="A92" s="99"/>
      <c r="B92" s="99"/>
      <c r="C92" s="99"/>
      <c r="D92" s="99"/>
      <c r="E92" s="99"/>
      <c r="F92" s="123"/>
      <c r="G92" s="100"/>
      <c r="H92" s="100">
        <f t="shared" si="0"/>
        <v>0</v>
      </c>
    </row>
    <row r="93" spans="1:8" s="885" customFormat="1" ht="12">
      <c r="A93" s="99"/>
      <c r="B93" s="99"/>
      <c r="C93" s="99"/>
      <c r="D93" s="99"/>
      <c r="E93" s="99"/>
      <c r="F93" s="123"/>
      <c r="G93" s="100"/>
      <c r="H93" s="100">
        <f t="shared" si="0"/>
        <v>0</v>
      </c>
    </row>
    <row r="94" spans="1:8" s="885" customFormat="1" ht="12">
      <c r="A94" s="99"/>
      <c r="B94" s="99"/>
      <c r="C94" s="99"/>
      <c r="D94" s="99"/>
      <c r="E94" s="99"/>
      <c r="F94" s="123"/>
      <c r="G94" s="100"/>
      <c r="H94" s="100">
        <f t="shared" si="0"/>
        <v>0</v>
      </c>
    </row>
    <row r="95" spans="1:8" s="885" customFormat="1" ht="12">
      <c r="A95" s="99"/>
      <c r="B95" s="99"/>
      <c r="C95" s="99"/>
      <c r="D95" s="99"/>
      <c r="E95" s="99"/>
      <c r="F95" s="123"/>
      <c r="G95" s="100"/>
      <c r="H95" s="100">
        <f t="shared" si="0"/>
        <v>0</v>
      </c>
    </row>
    <row r="96" spans="1:8" s="885" customFormat="1" ht="12">
      <c r="A96" s="99"/>
      <c r="B96" s="99"/>
      <c r="C96" s="99"/>
      <c r="D96" s="99"/>
      <c r="E96" s="99"/>
      <c r="F96" s="123"/>
      <c r="G96" s="100"/>
      <c r="H96" s="100">
        <f t="shared" si="0"/>
        <v>0</v>
      </c>
    </row>
    <row r="97" spans="1:8" s="885" customFormat="1" ht="12">
      <c r="A97" s="99"/>
      <c r="B97" s="99"/>
      <c r="C97" s="99"/>
      <c r="D97" s="99"/>
      <c r="E97" s="99"/>
      <c r="F97" s="123"/>
      <c r="G97" s="100"/>
      <c r="H97" s="100">
        <f t="shared" si="0"/>
        <v>0</v>
      </c>
    </row>
    <row r="98" spans="1:8" s="885" customFormat="1" ht="12">
      <c r="A98" s="99"/>
      <c r="B98" s="99"/>
      <c r="C98" s="99"/>
      <c r="D98" s="99"/>
      <c r="E98" s="99"/>
      <c r="F98" s="123"/>
      <c r="G98" s="100"/>
      <c r="H98" s="100">
        <f t="shared" si="0"/>
        <v>0</v>
      </c>
    </row>
    <row r="99" spans="1:8" s="885" customFormat="1" ht="12">
      <c r="A99" s="99"/>
      <c r="B99" s="99"/>
      <c r="C99" s="99"/>
      <c r="D99" s="99"/>
      <c r="E99" s="99"/>
      <c r="F99" s="123"/>
      <c r="G99" s="100"/>
      <c r="H99" s="100">
        <f t="shared" si="0"/>
        <v>0</v>
      </c>
    </row>
    <row r="100" spans="1:8" s="885" customFormat="1" ht="12">
      <c r="A100" s="99"/>
      <c r="B100" s="99"/>
      <c r="C100" s="99"/>
      <c r="D100" s="99"/>
      <c r="E100" s="99"/>
      <c r="F100" s="123"/>
      <c r="G100" s="100"/>
      <c r="H100" s="100">
        <f t="shared" si="0"/>
        <v>0</v>
      </c>
    </row>
    <row r="101" spans="1:8" s="885" customFormat="1" ht="12">
      <c r="A101" s="1005"/>
      <c r="B101" s="99"/>
      <c r="C101" s="99"/>
      <c r="D101" s="99"/>
      <c r="E101" s="99"/>
      <c r="F101" s="123"/>
      <c r="G101" s="100"/>
      <c r="H101" s="100">
        <f>F102*G102</f>
        <v>0</v>
      </c>
    </row>
    <row r="102" spans="1:8" s="885" customFormat="1" ht="12">
      <c r="A102" s="99"/>
      <c r="B102" s="99"/>
      <c r="C102" s="99"/>
      <c r="D102" s="99"/>
      <c r="E102" s="99"/>
      <c r="F102" s="123"/>
      <c r="G102" s="100"/>
      <c r="H102" s="100">
        <f>F103*G103</f>
        <v>0</v>
      </c>
    </row>
    <row r="103" spans="1:8" s="885" customFormat="1" ht="12">
      <c r="A103" s="99"/>
      <c r="B103" s="99"/>
      <c r="C103" s="99"/>
      <c r="D103" s="99"/>
      <c r="E103" s="99"/>
      <c r="F103" s="123"/>
      <c r="G103" s="100"/>
      <c r="H103" s="100">
        <f>F104*G104</f>
        <v>0</v>
      </c>
    </row>
    <row r="104" spans="1:8" s="885" customFormat="1" ht="12">
      <c r="A104" s="99"/>
      <c r="B104" s="99"/>
      <c r="C104" s="99"/>
      <c r="D104" s="99"/>
      <c r="E104" s="99"/>
      <c r="F104" s="123"/>
      <c r="G104" s="100"/>
      <c r="H104" s="100">
        <f>F105*G105</f>
        <v>0</v>
      </c>
    </row>
    <row r="105" spans="1:8" s="885" customFormat="1" ht="12">
      <c r="A105" s="99"/>
      <c r="B105" s="99"/>
      <c r="C105" s="99"/>
      <c r="D105" s="99"/>
      <c r="E105" s="99"/>
      <c r="F105" s="123"/>
      <c r="G105" s="100"/>
      <c r="H105" s="100">
        <f>F107*G107</f>
        <v>0</v>
      </c>
    </row>
    <row r="106" spans="1:8" s="885" customFormat="1" ht="12">
      <c r="A106" s="99"/>
      <c r="B106" s="99"/>
      <c r="C106" s="99"/>
      <c r="D106" s="99"/>
      <c r="E106" s="99"/>
      <c r="F106" s="123"/>
      <c r="G106" s="100"/>
      <c r="H106" s="100">
        <f>F108*G108</f>
        <v>0</v>
      </c>
    </row>
    <row r="107" spans="1:8" s="885" customFormat="1" ht="12">
      <c r="A107" s="99"/>
      <c r="B107" s="99"/>
      <c r="C107" s="99"/>
      <c r="D107" s="99"/>
      <c r="E107" s="99"/>
      <c r="F107" s="123"/>
      <c r="G107" s="100"/>
      <c r="H107" s="100">
        <f>F108*G108</f>
        <v>0</v>
      </c>
    </row>
    <row r="108" spans="1:8" s="885" customFormat="1" ht="12">
      <c r="A108" s="99"/>
      <c r="B108" s="99"/>
      <c r="C108" s="99"/>
      <c r="D108" s="99"/>
      <c r="E108" s="99"/>
      <c r="F108" s="859"/>
      <c r="G108" s="99"/>
      <c r="H108" s="100">
        <f t="shared" si="0"/>
        <v>0</v>
      </c>
    </row>
    <row r="109" spans="1:8" s="885" customFormat="1" ht="12">
      <c r="A109" s="99"/>
      <c r="B109" s="99"/>
      <c r="C109" s="99"/>
      <c r="D109" s="99"/>
      <c r="E109" s="99"/>
      <c r="F109" s="123"/>
      <c r="G109" s="103"/>
      <c r="H109" s="100">
        <f t="shared" si="0"/>
        <v>0</v>
      </c>
    </row>
    <row r="110" spans="1:8" s="885" customFormat="1" ht="12">
      <c r="A110" s="99"/>
      <c r="B110" s="99"/>
      <c r="C110" s="99"/>
      <c r="D110" s="99"/>
      <c r="E110" s="99"/>
      <c r="F110" s="859"/>
      <c r="G110" s="99"/>
      <c r="H110" s="100">
        <f t="shared" si="0"/>
        <v>0</v>
      </c>
    </row>
    <row r="111" spans="1:8" s="885" customFormat="1" ht="12">
      <c r="A111" s="99"/>
      <c r="B111" s="99"/>
      <c r="C111" s="99"/>
      <c r="D111" s="99"/>
      <c r="E111" s="99"/>
      <c r="F111" s="859"/>
      <c r="G111" s="104"/>
      <c r="H111" s="100">
        <f t="shared" si="0"/>
        <v>0</v>
      </c>
    </row>
    <row r="112" spans="1:8" s="885" customFormat="1" ht="12">
      <c r="A112" s="99"/>
      <c r="B112" s="99"/>
      <c r="C112" s="99"/>
      <c r="D112" s="99"/>
      <c r="E112" s="99"/>
      <c r="F112" s="859"/>
      <c r="G112" s="99"/>
      <c r="H112" s="100">
        <f t="shared" si="0"/>
        <v>0</v>
      </c>
    </row>
    <row r="113" spans="1:8" s="885" customFormat="1" ht="12">
      <c r="A113" s="99"/>
      <c r="B113" s="99"/>
      <c r="C113" s="99"/>
      <c r="D113" s="99"/>
      <c r="E113" s="99"/>
      <c r="F113" s="859"/>
      <c r="G113" s="99"/>
      <c r="H113" s="100">
        <f t="shared" si="0"/>
        <v>0</v>
      </c>
    </row>
    <row r="114" spans="1:8" s="885" customFormat="1" ht="12">
      <c r="A114" s="99"/>
      <c r="B114" s="99"/>
      <c r="C114" s="99"/>
      <c r="D114" s="99"/>
      <c r="E114" s="99"/>
      <c r="F114" s="859"/>
      <c r="G114" s="99"/>
      <c r="H114" s="100">
        <f t="shared" si="0"/>
        <v>0</v>
      </c>
    </row>
    <row r="115" spans="1:8" s="885" customFormat="1" ht="12">
      <c r="A115" s="99"/>
      <c r="B115" s="99"/>
      <c r="C115" s="99"/>
      <c r="D115" s="99"/>
      <c r="E115" s="99"/>
      <c r="F115" s="859"/>
      <c r="G115" s="99"/>
      <c r="H115" s="100">
        <f t="shared" si="0"/>
        <v>0</v>
      </c>
    </row>
    <row r="116" spans="1:8" s="885" customFormat="1" ht="12">
      <c r="A116" s="99"/>
      <c r="B116" s="99"/>
      <c r="C116" s="99"/>
      <c r="D116" s="99"/>
      <c r="E116" s="99"/>
      <c r="F116" s="859"/>
      <c r="G116" s="99"/>
      <c r="H116" s="100">
        <f t="shared" si="0"/>
        <v>0</v>
      </c>
    </row>
    <row r="117" spans="1:8" s="885" customFormat="1" ht="12">
      <c r="A117" s="99"/>
      <c r="B117" s="99"/>
      <c r="C117" s="99"/>
      <c r="D117" s="99"/>
      <c r="E117" s="99"/>
      <c r="F117" s="859"/>
      <c r="G117" s="99"/>
      <c r="H117" s="100">
        <f t="shared" si="0"/>
        <v>0</v>
      </c>
    </row>
    <row r="118" spans="1:8" s="885" customFormat="1" ht="12">
      <c r="A118" s="99"/>
      <c r="B118" s="99"/>
      <c r="C118" s="99"/>
      <c r="D118" s="99"/>
      <c r="E118" s="99"/>
      <c r="F118" s="859"/>
      <c r="G118" s="99"/>
      <c r="H118" s="100">
        <f t="shared" si="0"/>
        <v>0</v>
      </c>
    </row>
    <row r="119" spans="1:8" s="885" customFormat="1" ht="12">
      <c r="A119" s="99"/>
      <c r="B119" s="99"/>
      <c r="C119" s="99"/>
      <c r="D119" s="99"/>
      <c r="E119" s="99"/>
      <c r="F119" s="859"/>
      <c r="G119" s="99"/>
      <c r="H119" s="100">
        <f t="shared" si="0"/>
        <v>0</v>
      </c>
    </row>
    <row r="120" spans="1:8" s="885" customFormat="1" ht="12">
      <c r="A120" s="99"/>
      <c r="B120" s="99"/>
      <c r="C120" s="99"/>
      <c r="D120" s="99"/>
      <c r="E120" s="99"/>
      <c r="F120" s="859"/>
      <c r="G120" s="99"/>
      <c r="H120" s="100">
        <f t="shared" si="0"/>
        <v>0</v>
      </c>
    </row>
    <row r="121" spans="1:8" s="885" customFormat="1" ht="12">
      <c r="A121" s="99"/>
      <c r="B121" s="99"/>
      <c r="C121" s="99"/>
      <c r="D121" s="99"/>
      <c r="E121" s="99"/>
      <c r="F121" s="859"/>
      <c r="G121" s="99"/>
      <c r="H121" s="100">
        <f t="shared" si="0"/>
        <v>0</v>
      </c>
    </row>
    <row r="122" spans="1:8" s="885" customFormat="1" ht="12">
      <c r="A122" s="99"/>
      <c r="B122" s="99"/>
      <c r="C122" s="99"/>
      <c r="D122" s="99"/>
      <c r="E122" s="99"/>
      <c r="F122" s="859"/>
      <c r="G122" s="99"/>
      <c r="H122" s="100">
        <f t="shared" si="0"/>
        <v>0</v>
      </c>
    </row>
    <row r="123" spans="1:8" s="885" customFormat="1" ht="12">
      <c r="A123" s="99"/>
      <c r="B123" s="99"/>
      <c r="C123" s="99"/>
      <c r="D123" s="99"/>
      <c r="E123" s="99"/>
      <c r="F123" s="859"/>
      <c r="G123" s="99"/>
      <c r="H123" s="100">
        <f t="shared" si="0"/>
        <v>0</v>
      </c>
    </row>
    <row r="124" spans="1:8" s="885" customFormat="1" ht="12">
      <c r="A124" s="99"/>
      <c r="B124" s="99"/>
      <c r="C124" s="99"/>
      <c r="D124" s="99"/>
      <c r="E124" s="99"/>
      <c r="F124" s="859"/>
      <c r="G124" s="99"/>
      <c r="H124" s="100">
        <f t="shared" si="0"/>
        <v>0</v>
      </c>
    </row>
    <row r="125" spans="1:8" s="885" customFormat="1" ht="12">
      <c r="A125" s="99"/>
      <c r="B125" s="99"/>
      <c r="C125" s="99"/>
      <c r="D125" s="99"/>
      <c r="E125" s="99"/>
      <c r="F125" s="859"/>
      <c r="G125" s="99"/>
      <c r="H125" s="100">
        <f t="shared" si="0"/>
        <v>0</v>
      </c>
    </row>
    <row r="126" spans="1:8" s="885" customFormat="1" ht="12">
      <c r="A126" s="99"/>
      <c r="B126" s="99"/>
      <c r="C126" s="99"/>
      <c r="D126" s="99"/>
      <c r="E126" s="99"/>
      <c r="F126" s="859"/>
      <c r="G126" s="99"/>
      <c r="H126" s="100">
        <f t="shared" si="0"/>
        <v>0</v>
      </c>
    </row>
    <row r="127" spans="1:8" ht="65.25" customHeight="1">
      <c r="A127" s="900" t="s">
        <v>437</v>
      </c>
      <c r="B127" s="901"/>
      <c r="C127" s="901"/>
      <c r="D127" s="901"/>
      <c r="E127" s="901"/>
      <c r="F127" s="655" t="s">
        <v>198</v>
      </c>
      <c r="G127" s="655" t="s">
        <v>199</v>
      </c>
      <c r="H127" s="858"/>
    </row>
    <row r="128" spans="1:8" ht="15.75" thickBot="1">
      <c r="A128" s="475"/>
      <c r="B128" s="389"/>
      <c r="C128" s="389"/>
      <c r="D128" s="389"/>
      <c r="E128" s="389"/>
      <c r="F128" s="902">
        <f>SUM(F16:F126)</f>
        <v>0</v>
      </c>
      <c r="G128" s="903" t="e">
        <f>H128/F128</f>
        <v>#DIV/0!</v>
      </c>
      <c r="H128" s="904">
        <f>SUM(H16:H126)</f>
        <v>0</v>
      </c>
    </row>
    <row r="129" spans="1:8" ht="15.75" thickBot="1">
      <c r="A129" s="389"/>
      <c r="C129" s="1219" t="s">
        <v>167</v>
      </c>
      <c r="D129" s="1220"/>
      <c r="E129" s="1220"/>
      <c r="F129" s="1220"/>
      <c r="G129" s="1221"/>
      <c r="H129" s="737">
        <f>SUM(H12:H126)</f>
        <v>0</v>
      </c>
    </row>
    <row r="130" spans="1:8" ht="15.75" thickBot="1">
      <c r="A130" s="389"/>
      <c r="C130" s="1219" t="s">
        <v>85</v>
      </c>
      <c r="D130" s="1220"/>
      <c r="E130" s="1220"/>
      <c r="F130" s="1220"/>
      <c r="G130" s="1221"/>
      <c r="H130" s="737" t="e">
        <f>'7A-2'!L21</f>
        <v>#DIV/0!</v>
      </c>
    </row>
    <row r="131" spans="1:8" ht="30.75" customHeight="1" thickBot="1">
      <c r="A131" s="389"/>
      <c r="C131" s="1222" t="s">
        <v>146</v>
      </c>
      <c r="D131" s="1220"/>
      <c r="E131" s="1220"/>
      <c r="F131" s="1220"/>
      <c r="G131" s="1221"/>
      <c r="H131" s="737" t="e">
        <f>+H129-H130</f>
        <v>#DIV/0!</v>
      </c>
    </row>
    <row r="132" spans="1:3" ht="12">
      <c r="A132" s="827" t="s">
        <v>152</v>
      </c>
      <c r="B132" s="726">
        <f>DATOS!C13</f>
        <v>0</v>
      </c>
      <c r="C132" s="726"/>
    </row>
    <row r="134" ht="12">
      <c r="A134" s="886" t="s">
        <v>41</v>
      </c>
    </row>
  </sheetData>
  <sheetProtection password="D985" sheet="1" objects="1" scenarios="1" insertRows="0" selectLockedCells="1"/>
  <mergeCells count="17">
    <mergeCell ref="C129:G129"/>
    <mergeCell ref="C130:G130"/>
    <mergeCell ref="C131:G131"/>
    <mergeCell ref="D8:E8"/>
    <mergeCell ref="A10:H10"/>
    <mergeCell ref="A11:H11"/>
    <mergeCell ref="H14:H15"/>
    <mergeCell ref="A8:C8"/>
    <mergeCell ref="G14:G15"/>
    <mergeCell ref="A7:C7"/>
    <mergeCell ref="D7:E7"/>
    <mergeCell ref="A2:H2"/>
    <mergeCell ref="A3:H3"/>
    <mergeCell ref="A5:C5"/>
    <mergeCell ref="D5:E5"/>
    <mergeCell ref="A6:C6"/>
    <mergeCell ref="D6:E6"/>
  </mergeCells>
  <printOptions horizontalCentered="1" verticalCentered="1"/>
  <pageMargins left="0.75" right="0.75" top="1" bottom="1" header="0" footer="0"/>
  <pageSetup fitToHeight="1" fitToWidth="1" horizontalDpi="600" verticalDpi="600" orientation="portrait" scale="38"/>
  <ignoredErrors>
    <ignoredError sqref="D5:E8" unlockedFormula="1"/>
  </ignoredError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6"/>
  <sheetViews>
    <sheetView zoomScale="85" zoomScaleNormal="85" zoomScaleSheetLayoutView="90" zoomScalePageLayoutView="0" workbookViewId="0" topLeftCell="A1">
      <selection activeCell="A9" sqref="A9"/>
    </sheetView>
  </sheetViews>
  <sheetFormatPr defaultColWidth="11.57421875" defaultRowHeight="12.75"/>
  <cols>
    <col min="1" max="1" width="50.140625" style="155" customWidth="1"/>
    <col min="2" max="2" width="30.421875" style="155" customWidth="1"/>
    <col min="3" max="3" width="16.00390625" style="155" customWidth="1"/>
    <col min="4" max="4" width="17.421875" style="155" customWidth="1"/>
    <col min="5" max="5" width="16.8515625" style="155" customWidth="1"/>
    <col min="6" max="6" width="17.00390625" style="155" customWidth="1"/>
    <col min="7" max="7" width="17.421875" style="155" customWidth="1"/>
    <col min="8" max="16384" width="11.421875" style="155" customWidth="1"/>
  </cols>
  <sheetData>
    <row r="1" s="63" customFormat="1" ht="12">
      <c r="G1" s="64"/>
    </row>
    <row r="2" spans="1:7" s="63" customFormat="1" ht="15">
      <c r="A2" s="1021" t="s">
        <v>12</v>
      </c>
      <c r="B2" s="1021"/>
      <c r="C2" s="1021"/>
      <c r="D2" s="1021"/>
      <c r="E2" s="1021"/>
      <c r="F2" s="1021"/>
      <c r="G2" s="1021"/>
    </row>
    <row r="3" spans="1:7" s="63" customFormat="1" ht="15">
      <c r="A3" s="1021" t="s">
        <v>331</v>
      </c>
      <c r="B3" s="1021"/>
      <c r="C3" s="1021"/>
      <c r="D3" s="1021"/>
      <c r="E3" s="1021"/>
      <c r="F3" s="1021"/>
      <c r="G3" s="1021"/>
    </row>
    <row r="4" spans="1:7" s="139" customFormat="1" ht="24" customHeight="1">
      <c r="A4" s="137"/>
      <c r="B4" s="137"/>
      <c r="C4" s="137"/>
      <c r="D4" s="137"/>
      <c r="G4" s="140"/>
    </row>
    <row r="5" spans="1:7" s="63" customFormat="1" ht="13.5" customHeight="1">
      <c r="A5" s="1057" t="s">
        <v>337</v>
      </c>
      <c r="B5" s="1057"/>
      <c r="C5" s="1057"/>
      <c r="D5" s="1059">
        <f>DATOS!C5</f>
        <v>0</v>
      </c>
      <c r="E5" s="1059"/>
      <c r="G5" s="64"/>
    </row>
    <row r="6" spans="1:7" s="63" customFormat="1" ht="13.5" customHeight="1">
      <c r="A6" s="1057" t="s">
        <v>336</v>
      </c>
      <c r="B6" s="1057"/>
      <c r="C6" s="1057"/>
      <c r="D6" s="1059">
        <f>DATOS!C6</f>
        <v>0</v>
      </c>
      <c r="E6" s="1059"/>
      <c r="G6" s="64"/>
    </row>
    <row r="7" spans="1:7" s="63" customFormat="1" ht="13.5" customHeight="1">
      <c r="A7" s="1057" t="s">
        <v>335</v>
      </c>
      <c r="B7" s="1057"/>
      <c r="C7" s="1057"/>
      <c r="D7" s="1060">
        <f>DATOS!C7</f>
        <v>0</v>
      </c>
      <c r="E7" s="1060"/>
      <c r="G7" s="64"/>
    </row>
    <row r="8" spans="1:7" s="63" customFormat="1" ht="13.5" customHeight="1">
      <c r="A8" s="1057" t="s">
        <v>205</v>
      </c>
      <c r="B8" s="1057"/>
      <c r="C8" s="1057"/>
      <c r="D8" s="1059">
        <f>DATOS!C8</f>
        <v>0</v>
      </c>
      <c r="E8" s="1059"/>
      <c r="G8" s="64"/>
    </row>
    <row r="9" spans="1:7" s="63" customFormat="1" ht="24" customHeight="1">
      <c r="A9" s="84"/>
      <c r="B9" s="84"/>
      <c r="C9" s="84"/>
      <c r="D9" s="47"/>
      <c r="G9" s="64"/>
    </row>
    <row r="10" spans="1:7" s="139" customFormat="1" ht="16.5">
      <c r="A10" s="1157" t="s">
        <v>446</v>
      </c>
      <c r="B10" s="1157"/>
      <c r="C10" s="1157"/>
      <c r="D10" s="1157"/>
      <c r="E10" s="1157"/>
      <c r="F10" s="1157"/>
      <c r="G10" s="1157"/>
    </row>
    <row r="11" spans="1:7" s="139" customFormat="1" ht="18" customHeight="1">
      <c r="A11" s="1190" t="s">
        <v>458</v>
      </c>
      <c r="B11" s="1190"/>
      <c r="C11" s="1190"/>
      <c r="D11" s="1190"/>
      <c r="E11" s="1190"/>
      <c r="F11" s="1190"/>
      <c r="G11" s="1190"/>
    </row>
    <row r="12" spans="1:4" s="139" customFormat="1" ht="24" customHeight="1">
      <c r="A12" s="539"/>
      <c r="B12" s="539"/>
      <c r="C12" s="539"/>
      <c r="D12" s="539"/>
    </row>
    <row r="13" ht="15">
      <c r="A13" s="733"/>
    </row>
    <row r="14" spans="1:7" s="735" customFormat="1" ht="51" customHeight="1">
      <c r="A14" s="655" t="s">
        <v>242</v>
      </c>
      <c r="B14" s="655" t="s">
        <v>243</v>
      </c>
      <c r="C14" s="655" t="s">
        <v>202</v>
      </c>
      <c r="D14" s="655" t="s">
        <v>203</v>
      </c>
      <c r="E14" s="655" t="s">
        <v>87</v>
      </c>
      <c r="F14" s="655" t="s">
        <v>384</v>
      </c>
      <c r="G14" s="655" t="s">
        <v>42</v>
      </c>
    </row>
    <row r="15" spans="1:7" s="63" customFormat="1" ht="12">
      <c r="A15" s="736" t="s">
        <v>247</v>
      </c>
      <c r="B15" s="736" t="s">
        <v>248</v>
      </c>
      <c r="C15" s="736" t="s">
        <v>249</v>
      </c>
      <c r="D15" s="736" t="s">
        <v>250</v>
      </c>
      <c r="E15" s="736" t="s">
        <v>251</v>
      </c>
      <c r="F15" s="736" t="s">
        <v>252</v>
      </c>
      <c r="G15" s="736" t="s">
        <v>129</v>
      </c>
    </row>
    <row r="16" spans="1:7" s="885" customFormat="1" ht="12">
      <c r="A16" s="99"/>
      <c r="B16" s="99"/>
      <c r="C16" s="99"/>
      <c r="D16" s="99"/>
      <c r="E16" s="859"/>
      <c r="F16" s="859"/>
      <c r="G16" s="859">
        <f>E16*F16</f>
        <v>0</v>
      </c>
    </row>
    <row r="17" spans="1:7" s="885" customFormat="1" ht="12">
      <c r="A17" s="99"/>
      <c r="B17" s="99"/>
      <c r="C17" s="99"/>
      <c r="D17" s="99"/>
      <c r="E17" s="859"/>
      <c r="F17" s="859"/>
      <c r="G17" s="859">
        <f aca="true" t="shared" si="0" ref="G17:G80">E17*F17</f>
        <v>0</v>
      </c>
    </row>
    <row r="18" spans="1:7" s="885" customFormat="1" ht="12">
      <c r="A18" s="99"/>
      <c r="B18" s="99"/>
      <c r="C18" s="99"/>
      <c r="D18" s="99"/>
      <c r="E18" s="859"/>
      <c r="F18" s="859"/>
      <c r="G18" s="859">
        <f t="shared" si="0"/>
        <v>0</v>
      </c>
    </row>
    <row r="19" spans="1:7" s="885" customFormat="1" ht="12">
      <c r="A19" s="99"/>
      <c r="B19" s="99"/>
      <c r="C19" s="99"/>
      <c r="D19" s="99"/>
      <c r="E19" s="859"/>
      <c r="F19" s="859"/>
      <c r="G19" s="859">
        <f t="shared" si="0"/>
        <v>0</v>
      </c>
    </row>
    <row r="20" spans="1:7" s="885" customFormat="1" ht="12">
      <c r="A20" s="99"/>
      <c r="B20" s="99"/>
      <c r="C20" s="99"/>
      <c r="D20" s="99"/>
      <c r="E20" s="859"/>
      <c r="F20" s="859"/>
      <c r="G20" s="859">
        <f t="shared" si="0"/>
        <v>0</v>
      </c>
    </row>
    <row r="21" spans="1:7" s="885" customFormat="1" ht="12">
      <c r="A21" s="99"/>
      <c r="B21" s="99"/>
      <c r="C21" s="99"/>
      <c r="D21" s="99"/>
      <c r="E21" s="859"/>
      <c r="F21" s="859"/>
      <c r="G21" s="859">
        <f t="shared" si="0"/>
        <v>0</v>
      </c>
    </row>
    <row r="22" spans="1:7" s="885" customFormat="1" ht="12">
      <c r="A22" s="99"/>
      <c r="B22" s="99"/>
      <c r="C22" s="99"/>
      <c r="D22" s="99"/>
      <c r="E22" s="859"/>
      <c r="F22" s="859"/>
      <c r="G22" s="859">
        <f t="shared" si="0"/>
        <v>0</v>
      </c>
    </row>
    <row r="23" spans="1:7" s="885" customFormat="1" ht="12">
      <c r="A23" s="99"/>
      <c r="B23" s="99"/>
      <c r="C23" s="99"/>
      <c r="D23" s="99"/>
      <c r="E23" s="859"/>
      <c r="F23" s="859"/>
      <c r="G23" s="859">
        <f t="shared" si="0"/>
        <v>0</v>
      </c>
    </row>
    <row r="24" spans="1:7" s="885" customFormat="1" ht="12">
      <c r="A24" s="99"/>
      <c r="B24" s="99"/>
      <c r="C24" s="99"/>
      <c r="D24" s="99"/>
      <c r="E24" s="859"/>
      <c r="F24" s="859"/>
      <c r="G24" s="859">
        <f t="shared" si="0"/>
        <v>0</v>
      </c>
    </row>
    <row r="25" spans="1:7" s="885" customFormat="1" ht="12">
      <c r="A25" s="99"/>
      <c r="B25" s="99"/>
      <c r="C25" s="99"/>
      <c r="D25" s="99"/>
      <c r="E25" s="859"/>
      <c r="F25" s="859"/>
      <c r="G25" s="859">
        <f t="shared" si="0"/>
        <v>0</v>
      </c>
    </row>
    <row r="26" spans="1:7" s="885" customFormat="1" ht="12">
      <c r="A26" s="99"/>
      <c r="B26" s="99"/>
      <c r="C26" s="99"/>
      <c r="D26" s="99"/>
      <c r="E26" s="859"/>
      <c r="F26" s="859"/>
      <c r="G26" s="859">
        <f t="shared" si="0"/>
        <v>0</v>
      </c>
    </row>
    <row r="27" spans="1:7" s="885" customFormat="1" ht="12">
      <c r="A27" s="99"/>
      <c r="B27" s="99"/>
      <c r="C27" s="99"/>
      <c r="D27" s="99"/>
      <c r="E27" s="859"/>
      <c r="F27" s="859"/>
      <c r="G27" s="859">
        <f t="shared" si="0"/>
        <v>0</v>
      </c>
    </row>
    <row r="28" spans="1:7" s="885" customFormat="1" ht="12">
      <c r="A28" s="99"/>
      <c r="B28" s="99"/>
      <c r="C28" s="99"/>
      <c r="D28" s="99"/>
      <c r="E28" s="859"/>
      <c r="F28" s="859"/>
      <c r="G28" s="859">
        <f t="shared" si="0"/>
        <v>0</v>
      </c>
    </row>
    <row r="29" spans="1:7" s="885" customFormat="1" ht="12">
      <c r="A29" s="99"/>
      <c r="B29" s="99"/>
      <c r="C29" s="99"/>
      <c r="D29" s="99"/>
      <c r="E29" s="859"/>
      <c r="F29" s="859"/>
      <c r="G29" s="859">
        <f t="shared" si="0"/>
        <v>0</v>
      </c>
    </row>
    <row r="30" spans="1:7" s="885" customFormat="1" ht="12">
      <c r="A30" s="99"/>
      <c r="B30" s="99"/>
      <c r="C30" s="99"/>
      <c r="D30" s="99"/>
      <c r="E30" s="859"/>
      <c r="F30" s="859"/>
      <c r="G30" s="859">
        <f t="shared" si="0"/>
        <v>0</v>
      </c>
    </row>
    <row r="31" spans="1:7" s="885" customFormat="1" ht="12">
      <c r="A31" s="99"/>
      <c r="B31" s="99"/>
      <c r="C31" s="99"/>
      <c r="D31" s="99"/>
      <c r="E31" s="859"/>
      <c r="F31" s="859"/>
      <c r="G31" s="859">
        <f t="shared" si="0"/>
        <v>0</v>
      </c>
    </row>
    <row r="32" spans="1:7" s="885" customFormat="1" ht="12">
      <c r="A32" s="99"/>
      <c r="B32" s="99"/>
      <c r="C32" s="99"/>
      <c r="D32" s="99"/>
      <c r="E32" s="859"/>
      <c r="F32" s="859"/>
      <c r="G32" s="859">
        <f t="shared" si="0"/>
        <v>0</v>
      </c>
    </row>
    <row r="33" spans="1:7" s="885" customFormat="1" ht="12">
      <c r="A33" s="99"/>
      <c r="B33" s="99"/>
      <c r="C33" s="99"/>
      <c r="D33" s="99"/>
      <c r="E33" s="859"/>
      <c r="F33" s="859"/>
      <c r="G33" s="859">
        <f t="shared" si="0"/>
        <v>0</v>
      </c>
    </row>
    <row r="34" spans="1:7" s="885" customFormat="1" ht="12">
      <c r="A34" s="99"/>
      <c r="B34" s="99"/>
      <c r="C34" s="99"/>
      <c r="D34" s="99"/>
      <c r="E34" s="859"/>
      <c r="F34" s="859"/>
      <c r="G34" s="859">
        <f t="shared" si="0"/>
        <v>0</v>
      </c>
    </row>
    <row r="35" spans="1:7" s="885" customFormat="1" ht="12">
      <c r="A35" s="99"/>
      <c r="B35" s="99"/>
      <c r="C35" s="99"/>
      <c r="D35" s="99"/>
      <c r="E35" s="859"/>
      <c r="F35" s="859"/>
      <c r="G35" s="859">
        <f t="shared" si="0"/>
        <v>0</v>
      </c>
    </row>
    <row r="36" spans="1:7" s="885" customFormat="1" ht="12">
      <c r="A36" s="99"/>
      <c r="B36" s="99"/>
      <c r="C36" s="99"/>
      <c r="D36" s="99"/>
      <c r="E36" s="859"/>
      <c r="F36" s="859"/>
      <c r="G36" s="859">
        <f t="shared" si="0"/>
        <v>0</v>
      </c>
    </row>
    <row r="37" spans="1:7" s="885" customFormat="1" ht="12">
      <c r="A37" s="99"/>
      <c r="B37" s="99"/>
      <c r="C37" s="99"/>
      <c r="D37" s="99"/>
      <c r="E37" s="859"/>
      <c r="F37" s="859"/>
      <c r="G37" s="859">
        <f t="shared" si="0"/>
        <v>0</v>
      </c>
    </row>
    <row r="38" spans="1:7" s="885" customFormat="1" ht="12">
      <c r="A38" s="99"/>
      <c r="B38" s="99"/>
      <c r="C38" s="99"/>
      <c r="D38" s="99"/>
      <c r="E38" s="859"/>
      <c r="F38" s="859"/>
      <c r="G38" s="859">
        <f t="shared" si="0"/>
        <v>0</v>
      </c>
    </row>
    <row r="39" spans="1:7" s="885" customFormat="1" ht="12">
      <c r="A39" s="99"/>
      <c r="B39" s="99"/>
      <c r="C39" s="99"/>
      <c r="D39" s="99"/>
      <c r="E39" s="859"/>
      <c r="F39" s="859"/>
      <c r="G39" s="859">
        <f t="shared" si="0"/>
        <v>0</v>
      </c>
    </row>
    <row r="40" spans="1:7" s="885" customFormat="1" ht="12">
      <c r="A40" s="99"/>
      <c r="B40" s="99"/>
      <c r="C40" s="99"/>
      <c r="D40" s="99"/>
      <c r="E40" s="859"/>
      <c r="F40" s="859"/>
      <c r="G40" s="859">
        <f t="shared" si="0"/>
        <v>0</v>
      </c>
    </row>
    <row r="41" spans="1:7" s="885" customFormat="1" ht="12">
      <c r="A41" s="99"/>
      <c r="B41" s="99"/>
      <c r="C41" s="99"/>
      <c r="D41" s="99"/>
      <c r="E41" s="859"/>
      <c r="F41" s="859"/>
      <c r="G41" s="859">
        <f t="shared" si="0"/>
        <v>0</v>
      </c>
    </row>
    <row r="42" spans="1:7" s="885" customFormat="1" ht="12">
      <c r="A42" s="99"/>
      <c r="B42" s="99"/>
      <c r="C42" s="99"/>
      <c r="D42" s="99"/>
      <c r="E42" s="859"/>
      <c r="F42" s="859"/>
      <c r="G42" s="859">
        <f t="shared" si="0"/>
        <v>0</v>
      </c>
    </row>
    <row r="43" spans="1:7" s="885" customFormat="1" ht="12">
      <c r="A43" s="99"/>
      <c r="B43" s="99"/>
      <c r="C43" s="99"/>
      <c r="D43" s="99"/>
      <c r="E43" s="859"/>
      <c r="F43" s="859"/>
      <c r="G43" s="859">
        <f t="shared" si="0"/>
        <v>0</v>
      </c>
    </row>
    <row r="44" spans="1:7" s="885" customFormat="1" ht="12">
      <c r="A44" s="99"/>
      <c r="B44" s="99"/>
      <c r="C44" s="99"/>
      <c r="D44" s="99"/>
      <c r="E44" s="859"/>
      <c r="F44" s="859"/>
      <c r="G44" s="859">
        <f t="shared" si="0"/>
        <v>0</v>
      </c>
    </row>
    <row r="45" spans="1:7" s="885" customFormat="1" ht="12">
      <c r="A45" s="99"/>
      <c r="B45" s="99"/>
      <c r="C45" s="99"/>
      <c r="D45" s="99"/>
      <c r="E45" s="859"/>
      <c r="F45" s="859"/>
      <c r="G45" s="859">
        <f t="shared" si="0"/>
        <v>0</v>
      </c>
    </row>
    <row r="46" spans="1:7" s="885" customFormat="1" ht="12">
      <c r="A46" s="99"/>
      <c r="B46" s="99"/>
      <c r="C46" s="99"/>
      <c r="D46" s="99"/>
      <c r="E46" s="859"/>
      <c r="F46" s="859"/>
      <c r="G46" s="859">
        <f t="shared" si="0"/>
        <v>0</v>
      </c>
    </row>
    <row r="47" spans="1:7" s="885" customFormat="1" ht="12">
      <c r="A47" s="99"/>
      <c r="B47" s="99"/>
      <c r="C47" s="99"/>
      <c r="D47" s="99"/>
      <c r="E47" s="859"/>
      <c r="F47" s="859"/>
      <c r="G47" s="859">
        <f t="shared" si="0"/>
        <v>0</v>
      </c>
    </row>
    <row r="48" spans="1:7" s="885" customFormat="1" ht="12">
      <c r="A48" s="99"/>
      <c r="B48" s="99"/>
      <c r="C48" s="99"/>
      <c r="D48" s="99"/>
      <c r="E48" s="859"/>
      <c r="F48" s="859"/>
      <c r="G48" s="859">
        <f t="shared" si="0"/>
        <v>0</v>
      </c>
    </row>
    <row r="49" spans="1:7" s="885" customFormat="1" ht="12">
      <c r="A49" s="99"/>
      <c r="B49" s="99"/>
      <c r="C49" s="99"/>
      <c r="D49" s="99"/>
      <c r="E49" s="859"/>
      <c r="F49" s="859"/>
      <c r="G49" s="859">
        <f t="shared" si="0"/>
        <v>0</v>
      </c>
    </row>
    <row r="50" spans="1:7" s="885" customFormat="1" ht="12">
      <c r="A50" s="99"/>
      <c r="B50" s="99"/>
      <c r="C50" s="99"/>
      <c r="D50" s="99"/>
      <c r="E50" s="859"/>
      <c r="F50" s="859"/>
      <c r="G50" s="859">
        <f t="shared" si="0"/>
        <v>0</v>
      </c>
    </row>
    <row r="51" spans="1:7" s="885" customFormat="1" ht="12">
      <c r="A51" s="99"/>
      <c r="B51" s="99"/>
      <c r="C51" s="99"/>
      <c r="D51" s="99"/>
      <c r="E51" s="859"/>
      <c r="F51" s="859"/>
      <c r="G51" s="859">
        <f t="shared" si="0"/>
        <v>0</v>
      </c>
    </row>
    <row r="52" spans="1:7" s="885" customFormat="1" ht="12">
      <c r="A52" s="99"/>
      <c r="B52" s="99"/>
      <c r="C52" s="99"/>
      <c r="D52" s="99"/>
      <c r="E52" s="859"/>
      <c r="F52" s="859"/>
      <c r="G52" s="859">
        <f t="shared" si="0"/>
        <v>0</v>
      </c>
    </row>
    <row r="53" spans="1:7" s="885" customFormat="1" ht="12">
      <c r="A53" s="99"/>
      <c r="B53" s="99"/>
      <c r="C53" s="99"/>
      <c r="D53" s="99"/>
      <c r="E53" s="859"/>
      <c r="F53" s="859"/>
      <c r="G53" s="859">
        <f t="shared" si="0"/>
        <v>0</v>
      </c>
    </row>
    <row r="54" spans="1:7" s="885" customFormat="1" ht="12">
      <c r="A54" s="99"/>
      <c r="B54" s="99"/>
      <c r="C54" s="99"/>
      <c r="D54" s="99"/>
      <c r="E54" s="859"/>
      <c r="F54" s="859"/>
      <c r="G54" s="859">
        <f t="shared" si="0"/>
        <v>0</v>
      </c>
    </row>
    <row r="55" spans="1:7" s="885" customFormat="1" ht="12">
      <c r="A55" s="99"/>
      <c r="B55" s="99"/>
      <c r="C55" s="99"/>
      <c r="D55" s="99"/>
      <c r="E55" s="859"/>
      <c r="F55" s="859"/>
      <c r="G55" s="859">
        <f t="shared" si="0"/>
        <v>0</v>
      </c>
    </row>
    <row r="56" spans="1:7" s="885" customFormat="1" ht="12">
      <c r="A56" s="99"/>
      <c r="B56" s="99"/>
      <c r="C56" s="99"/>
      <c r="D56" s="99"/>
      <c r="E56" s="859"/>
      <c r="F56" s="859"/>
      <c r="G56" s="859">
        <f t="shared" si="0"/>
        <v>0</v>
      </c>
    </row>
    <row r="57" spans="1:7" s="885" customFormat="1" ht="12">
      <c r="A57" s="99"/>
      <c r="B57" s="99"/>
      <c r="C57" s="99"/>
      <c r="D57" s="99"/>
      <c r="E57" s="859"/>
      <c r="F57" s="859"/>
      <c r="G57" s="859">
        <f t="shared" si="0"/>
        <v>0</v>
      </c>
    </row>
    <row r="58" spans="1:7" s="885" customFormat="1" ht="12">
      <c r="A58" s="99"/>
      <c r="B58" s="99"/>
      <c r="C58" s="99"/>
      <c r="D58" s="99"/>
      <c r="E58" s="859"/>
      <c r="F58" s="859"/>
      <c r="G58" s="859">
        <f t="shared" si="0"/>
        <v>0</v>
      </c>
    </row>
    <row r="59" spans="1:7" s="885" customFormat="1" ht="12">
      <c r="A59" s="99"/>
      <c r="B59" s="99"/>
      <c r="C59" s="99"/>
      <c r="D59" s="99"/>
      <c r="E59" s="859"/>
      <c r="F59" s="859"/>
      <c r="G59" s="859">
        <f t="shared" si="0"/>
        <v>0</v>
      </c>
    </row>
    <row r="60" spans="1:7" s="885" customFormat="1" ht="12">
      <c r="A60" s="99"/>
      <c r="B60" s="99"/>
      <c r="C60" s="99"/>
      <c r="D60" s="99"/>
      <c r="E60" s="859"/>
      <c r="F60" s="859"/>
      <c r="G60" s="859">
        <f t="shared" si="0"/>
        <v>0</v>
      </c>
    </row>
    <row r="61" spans="1:7" s="885" customFormat="1" ht="12">
      <c r="A61" s="99"/>
      <c r="B61" s="99"/>
      <c r="C61" s="99"/>
      <c r="D61" s="99"/>
      <c r="E61" s="859"/>
      <c r="F61" s="859"/>
      <c r="G61" s="859">
        <f t="shared" si="0"/>
        <v>0</v>
      </c>
    </row>
    <row r="62" spans="1:7" s="885" customFormat="1" ht="12">
      <c r="A62" s="99"/>
      <c r="B62" s="99"/>
      <c r="C62" s="99"/>
      <c r="D62" s="99"/>
      <c r="E62" s="859"/>
      <c r="F62" s="859"/>
      <c r="G62" s="859">
        <f t="shared" si="0"/>
        <v>0</v>
      </c>
    </row>
    <row r="63" spans="1:7" s="885" customFormat="1" ht="12">
      <c r="A63" s="99"/>
      <c r="B63" s="99"/>
      <c r="C63" s="99"/>
      <c r="D63" s="99"/>
      <c r="E63" s="859"/>
      <c r="F63" s="859"/>
      <c r="G63" s="859">
        <f t="shared" si="0"/>
        <v>0</v>
      </c>
    </row>
    <row r="64" spans="1:7" s="885" customFormat="1" ht="12">
      <c r="A64" s="99"/>
      <c r="B64" s="99"/>
      <c r="C64" s="99"/>
      <c r="D64" s="99"/>
      <c r="E64" s="859"/>
      <c r="F64" s="859"/>
      <c r="G64" s="859">
        <f t="shared" si="0"/>
        <v>0</v>
      </c>
    </row>
    <row r="65" spans="1:7" s="885" customFormat="1" ht="12">
      <c r="A65" s="99"/>
      <c r="B65" s="99"/>
      <c r="C65" s="99"/>
      <c r="D65" s="99"/>
      <c r="E65" s="859"/>
      <c r="F65" s="859"/>
      <c r="G65" s="859">
        <f t="shared" si="0"/>
        <v>0</v>
      </c>
    </row>
    <row r="66" spans="1:7" s="885" customFormat="1" ht="12">
      <c r="A66" s="99"/>
      <c r="B66" s="99"/>
      <c r="C66" s="99"/>
      <c r="D66" s="99"/>
      <c r="E66" s="859"/>
      <c r="F66" s="859"/>
      <c r="G66" s="859">
        <f t="shared" si="0"/>
        <v>0</v>
      </c>
    </row>
    <row r="67" spans="1:7" s="885" customFormat="1" ht="12">
      <c r="A67" s="99"/>
      <c r="B67" s="99"/>
      <c r="C67" s="99"/>
      <c r="D67" s="99"/>
      <c r="E67" s="859"/>
      <c r="F67" s="859"/>
      <c r="G67" s="859">
        <f t="shared" si="0"/>
        <v>0</v>
      </c>
    </row>
    <row r="68" spans="1:7" s="885" customFormat="1" ht="12">
      <c r="A68" s="99"/>
      <c r="B68" s="99"/>
      <c r="C68" s="99"/>
      <c r="D68" s="99"/>
      <c r="E68" s="859"/>
      <c r="F68" s="859"/>
      <c r="G68" s="859">
        <f t="shared" si="0"/>
        <v>0</v>
      </c>
    </row>
    <row r="69" spans="1:7" s="885" customFormat="1" ht="12">
      <c r="A69" s="99"/>
      <c r="B69" s="99"/>
      <c r="C69" s="99"/>
      <c r="D69" s="99"/>
      <c r="E69" s="859"/>
      <c r="F69" s="859"/>
      <c r="G69" s="859">
        <f t="shared" si="0"/>
        <v>0</v>
      </c>
    </row>
    <row r="70" spans="1:7" s="885" customFormat="1" ht="12">
      <c r="A70" s="99"/>
      <c r="B70" s="99"/>
      <c r="C70" s="99"/>
      <c r="D70" s="99"/>
      <c r="E70" s="859"/>
      <c r="F70" s="859"/>
      <c r="G70" s="859">
        <f t="shared" si="0"/>
        <v>0</v>
      </c>
    </row>
    <row r="71" spans="1:7" s="885" customFormat="1" ht="12">
      <c r="A71" s="99"/>
      <c r="B71" s="99"/>
      <c r="C71" s="99"/>
      <c r="D71" s="99"/>
      <c r="E71" s="859"/>
      <c r="F71" s="859"/>
      <c r="G71" s="859">
        <f t="shared" si="0"/>
        <v>0</v>
      </c>
    </row>
    <row r="72" spans="1:7" s="885" customFormat="1" ht="12">
      <c r="A72" s="99"/>
      <c r="B72" s="99"/>
      <c r="C72" s="99"/>
      <c r="D72" s="99"/>
      <c r="E72" s="859"/>
      <c r="F72" s="859"/>
      <c r="G72" s="859">
        <f t="shared" si="0"/>
        <v>0</v>
      </c>
    </row>
    <row r="73" spans="1:7" s="885" customFormat="1" ht="12">
      <c r="A73" s="99"/>
      <c r="B73" s="99"/>
      <c r="C73" s="99"/>
      <c r="D73" s="99"/>
      <c r="E73" s="859"/>
      <c r="F73" s="859"/>
      <c r="G73" s="859">
        <f t="shared" si="0"/>
        <v>0</v>
      </c>
    </row>
    <row r="74" spans="1:7" s="885" customFormat="1" ht="12">
      <c r="A74" s="99"/>
      <c r="B74" s="99"/>
      <c r="C74" s="99"/>
      <c r="D74" s="99"/>
      <c r="E74" s="859"/>
      <c r="F74" s="859"/>
      <c r="G74" s="859">
        <f t="shared" si="0"/>
        <v>0</v>
      </c>
    </row>
    <row r="75" spans="1:7" s="885" customFormat="1" ht="12">
      <c r="A75" s="99"/>
      <c r="B75" s="99"/>
      <c r="C75" s="99"/>
      <c r="D75" s="99"/>
      <c r="E75" s="859"/>
      <c r="F75" s="859"/>
      <c r="G75" s="859">
        <f t="shared" si="0"/>
        <v>0</v>
      </c>
    </row>
    <row r="76" spans="1:7" s="885" customFormat="1" ht="12">
      <c r="A76" s="99"/>
      <c r="B76" s="99"/>
      <c r="C76" s="99"/>
      <c r="D76" s="99"/>
      <c r="E76" s="859"/>
      <c r="F76" s="859"/>
      <c r="G76" s="859">
        <f t="shared" si="0"/>
        <v>0</v>
      </c>
    </row>
    <row r="77" spans="1:7" s="885" customFormat="1" ht="12">
      <c r="A77" s="99"/>
      <c r="B77" s="99"/>
      <c r="C77" s="99"/>
      <c r="D77" s="99"/>
      <c r="E77" s="859"/>
      <c r="F77" s="859"/>
      <c r="G77" s="859">
        <f t="shared" si="0"/>
        <v>0</v>
      </c>
    </row>
    <row r="78" spans="1:7" s="885" customFormat="1" ht="12">
      <c r="A78" s="99"/>
      <c r="B78" s="99"/>
      <c r="C78" s="99"/>
      <c r="D78" s="99"/>
      <c r="E78" s="859"/>
      <c r="F78" s="859"/>
      <c r="G78" s="859">
        <f t="shared" si="0"/>
        <v>0</v>
      </c>
    </row>
    <row r="79" spans="1:7" s="885" customFormat="1" ht="12">
      <c r="A79" s="99"/>
      <c r="B79" s="99"/>
      <c r="C79" s="99"/>
      <c r="D79" s="99"/>
      <c r="E79" s="859"/>
      <c r="F79" s="859"/>
      <c r="G79" s="859">
        <f t="shared" si="0"/>
        <v>0</v>
      </c>
    </row>
    <row r="80" spans="1:7" s="885" customFormat="1" ht="12">
      <c r="A80" s="99"/>
      <c r="B80" s="99"/>
      <c r="C80" s="99"/>
      <c r="D80" s="99"/>
      <c r="E80" s="859"/>
      <c r="F80" s="859"/>
      <c r="G80" s="859">
        <f t="shared" si="0"/>
        <v>0</v>
      </c>
    </row>
    <row r="81" spans="1:7" s="885" customFormat="1" ht="12">
      <c r="A81" s="99"/>
      <c r="B81" s="99"/>
      <c r="C81" s="99"/>
      <c r="D81" s="99"/>
      <c r="E81" s="859"/>
      <c r="F81" s="859"/>
      <c r="G81" s="859">
        <f aca="true" t="shared" si="1" ref="G81:G140">E81*F81</f>
        <v>0</v>
      </c>
    </row>
    <row r="82" spans="1:7" s="885" customFormat="1" ht="12">
      <c r="A82" s="99"/>
      <c r="B82" s="99"/>
      <c r="C82" s="99"/>
      <c r="D82" s="99"/>
      <c r="E82" s="859"/>
      <c r="F82" s="859"/>
      <c r="G82" s="859">
        <f t="shared" si="1"/>
        <v>0</v>
      </c>
    </row>
    <row r="83" spans="1:7" s="885" customFormat="1" ht="12">
      <c r="A83" s="99"/>
      <c r="B83" s="99"/>
      <c r="C83" s="99"/>
      <c r="D83" s="99"/>
      <c r="E83" s="859"/>
      <c r="F83" s="859"/>
      <c r="G83" s="859">
        <f t="shared" si="1"/>
        <v>0</v>
      </c>
    </row>
    <row r="84" spans="1:7" s="885" customFormat="1" ht="12">
      <c r="A84" s="99"/>
      <c r="B84" s="99"/>
      <c r="C84" s="99"/>
      <c r="D84" s="99"/>
      <c r="E84" s="859"/>
      <c r="F84" s="859"/>
      <c r="G84" s="859">
        <f t="shared" si="1"/>
        <v>0</v>
      </c>
    </row>
    <row r="85" spans="1:7" s="885" customFormat="1" ht="12">
      <c r="A85" s="99"/>
      <c r="B85" s="99"/>
      <c r="C85" s="99"/>
      <c r="D85" s="99"/>
      <c r="E85" s="859"/>
      <c r="F85" s="859"/>
      <c r="G85" s="859">
        <f t="shared" si="1"/>
        <v>0</v>
      </c>
    </row>
    <row r="86" spans="1:7" s="885" customFormat="1" ht="12">
      <c r="A86" s="99"/>
      <c r="B86" s="99"/>
      <c r="C86" s="99"/>
      <c r="D86" s="99"/>
      <c r="E86" s="859"/>
      <c r="F86" s="859"/>
      <c r="G86" s="859">
        <f t="shared" si="1"/>
        <v>0</v>
      </c>
    </row>
    <row r="87" spans="1:7" s="885" customFormat="1" ht="12">
      <c r="A87" s="99"/>
      <c r="B87" s="99"/>
      <c r="C87" s="99"/>
      <c r="D87" s="99"/>
      <c r="E87" s="859"/>
      <c r="F87" s="859"/>
      <c r="G87" s="859">
        <f t="shared" si="1"/>
        <v>0</v>
      </c>
    </row>
    <row r="88" spans="1:7" s="885" customFormat="1" ht="12">
      <c r="A88" s="99"/>
      <c r="B88" s="99"/>
      <c r="C88" s="99"/>
      <c r="D88" s="99"/>
      <c r="E88" s="859"/>
      <c r="F88" s="859"/>
      <c r="G88" s="859">
        <f t="shared" si="1"/>
        <v>0</v>
      </c>
    </row>
    <row r="89" spans="1:7" s="885" customFormat="1" ht="12">
      <c r="A89" s="99"/>
      <c r="B89" s="99"/>
      <c r="C89" s="99"/>
      <c r="D89" s="99"/>
      <c r="E89" s="859"/>
      <c r="F89" s="859"/>
      <c r="G89" s="859">
        <f t="shared" si="1"/>
        <v>0</v>
      </c>
    </row>
    <row r="90" spans="1:7" s="885" customFormat="1" ht="12">
      <c r="A90" s="99"/>
      <c r="B90" s="99"/>
      <c r="C90" s="99"/>
      <c r="D90" s="99"/>
      <c r="E90" s="859"/>
      <c r="F90" s="859"/>
      <c r="G90" s="859">
        <f t="shared" si="1"/>
        <v>0</v>
      </c>
    </row>
    <row r="91" spans="1:7" s="885" customFormat="1" ht="12">
      <c r="A91" s="99"/>
      <c r="B91" s="99"/>
      <c r="C91" s="99"/>
      <c r="D91" s="99"/>
      <c r="E91" s="859"/>
      <c r="F91" s="859"/>
      <c r="G91" s="859">
        <f t="shared" si="1"/>
        <v>0</v>
      </c>
    </row>
    <row r="92" spans="1:7" s="885" customFormat="1" ht="12">
      <c r="A92" s="99"/>
      <c r="B92" s="99"/>
      <c r="C92" s="99"/>
      <c r="D92" s="99"/>
      <c r="E92" s="859"/>
      <c r="F92" s="859"/>
      <c r="G92" s="859">
        <f t="shared" si="1"/>
        <v>0</v>
      </c>
    </row>
    <row r="93" spans="1:7" s="885" customFormat="1" ht="12">
      <c r="A93" s="99"/>
      <c r="B93" s="99"/>
      <c r="C93" s="99"/>
      <c r="D93" s="99"/>
      <c r="E93" s="859"/>
      <c r="F93" s="859"/>
      <c r="G93" s="859">
        <f t="shared" si="1"/>
        <v>0</v>
      </c>
    </row>
    <row r="94" spans="1:7" s="885" customFormat="1" ht="12">
      <c r="A94" s="99"/>
      <c r="B94" s="99"/>
      <c r="C94" s="99"/>
      <c r="D94" s="99"/>
      <c r="E94" s="859"/>
      <c r="F94" s="859"/>
      <c r="G94" s="859">
        <f t="shared" si="1"/>
        <v>0</v>
      </c>
    </row>
    <row r="95" spans="1:7" s="885" customFormat="1" ht="12">
      <c r="A95" s="99"/>
      <c r="B95" s="99"/>
      <c r="C95" s="99"/>
      <c r="D95" s="99"/>
      <c r="E95" s="859"/>
      <c r="F95" s="859"/>
      <c r="G95" s="859">
        <f t="shared" si="1"/>
        <v>0</v>
      </c>
    </row>
    <row r="96" spans="1:7" s="885" customFormat="1" ht="12">
      <c r="A96" s="99"/>
      <c r="B96" s="99"/>
      <c r="C96" s="99"/>
      <c r="D96" s="99"/>
      <c r="E96" s="859"/>
      <c r="F96" s="859"/>
      <c r="G96" s="859">
        <f t="shared" si="1"/>
        <v>0</v>
      </c>
    </row>
    <row r="97" spans="1:7" s="885" customFormat="1" ht="12">
      <c r="A97" s="99"/>
      <c r="B97" s="99"/>
      <c r="C97" s="99"/>
      <c r="D97" s="99"/>
      <c r="E97" s="859"/>
      <c r="F97" s="859"/>
      <c r="G97" s="859">
        <f t="shared" si="1"/>
        <v>0</v>
      </c>
    </row>
    <row r="98" spans="1:7" s="885" customFormat="1" ht="12">
      <c r="A98" s="99"/>
      <c r="B98" s="99"/>
      <c r="C98" s="99"/>
      <c r="D98" s="99"/>
      <c r="E98" s="859"/>
      <c r="F98" s="859"/>
      <c r="G98" s="859">
        <f t="shared" si="1"/>
        <v>0</v>
      </c>
    </row>
    <row r="99" spans="1:7" s="885" customFormat="1" ht="12">
      <c r="A99" s="99"/>
      <c r="B99" s="99"/>
      <c r="C99" s="99"/>
      <c r="D99" s="99"/>
      <c r="E99" s="859"/>
      <c r="F99" s="859"/>
      <c r="G99" s="859">
        <f t="shared" si="1"/>
        <v>0</v>
      </c>
    </row>
    <row r="100" spans="1:7" s="885" customFormat="1" ht="12">
      <c r="A100" s="99"/>
      <c r="B100" s="99"/>
      <c r="C100" s="99"/>
      <c r="D100" s="99"/>
      <c r="E100" s="859"/>
      <c r="F100" s="859"/>
      <c r="G100" s="859">
        <f t="shared" si="1"/>
        <v>0</v>
      </c>
    </row>
    <row r="101" spans="1:7" s="885" customFormat="1" ht="12">
      <c r="A101" s="99"/>
      <c r="B101" s="99"/>
      <c r="C101" s="99"/>
      <c r="D101" s="99"/>
      <c r="E101" s="859"/>
      <c r="F101" s="859"/>
      <c r="G101" s="859">
        <f t="shared" si="1"/>
        <v>0</v>
      </c>
    </row>
    <row r="102" spans="1:7" s="885" customFormat="1" ht="12">
      <c r="A102" s="99"/>
      <c r="B102" s="99"/>
      <c r="C102" s="99"/>
      <c r="D102" s="99"/>
      <c r="E102" s="859"/>
      <c r="F102" s="859"/>
      <c r="G102" s="859">
        <f t="shared" si="1"/>
        <v>0</v>
      </c>
    </row>
    <row r="103" spans="1:7" s="885" customFormat="1" ht="12">
      <c r="A103" s="99"/>
      <c r="B103" s="99"/>
      <c r="C103" s="99"/>
      <c r="D103" s="99"/>
      <c r="E103" s="859"/>
      <c r="F103" s="859"/>
      <c r="G103" s="859">
        <f t="shared" si="1"/>
        <v>0</v>
      </c>
    </row>
    <row r="104" spans="1:7" s="885" customFormat="1" ht="12">
      <c r="A104" s="99"/>
      <c r="B104" s="99"/>
      <c r="C104" s="99"/>
      <c r="D104" s="99"/>
      <c r="E104" s="859"/>
      <c r="F104" s="859"/>
      <c r="G104" s="859">
        <f t="shared" si="1"/>
        <v>0</v>
      </c>
    </row>
    <row r="105" spans="1:7" s="885" customFormat="1" ht="12">
      <c r="A105" s="99"/>
      <c r="B105" s="99"/>
      <c r="C105" s="99"/>
      <c r="D105" s="99"/>
      <c r="E105" s="859"/>
      <c r="F105" s="859"/>
      <c r="G105" s="859">
        <f t="shared" si="1"/>
        <v>0</v>
      </c>
    </row>
    <row r="106" spans="1:7" s="885" customFormat="1" ht="12">
      <c r="A106" s="99"/>
      <c r="B106" s="99"/>
      <c r="C106" s="99"/>
      <c r="D106" s="99"/>
      <c r="E106" s="859"/>
      <c r="F106" s="859"/>
      <c r="G106" s="859">
        <f t="shared" si="1"/>
        <v>0</v>
      </c>
    </row>
    <row r="107" spans="1:7" s="885" customFormat="1" ht="12">
      <c r="A107" s="99"/>
      <c r="B107" s="99"/>
      <c r="C107" s="99"/>
      <c r="D107" s="99"/>
      <c r="E107" s="859"/>
      <c r="F107" s="859"/>
      <c r="G107" s="859">
        <f t="shared" si="1"/>
        <v>0</v>
      </c>
    </row>
    <row r="108" spans="1:7" s="885" customFormat="1" ht="12">
      <c r="A108" s="99"/>
      <c r="B108" s="99"/>
      <c r="C108" s="99"/>
      <c r="D108" s="99"/>
      <c r="E108" s="859"/>
      <c r="F108" s="859"/>
      <c r="G108" s="859">
        <f t="shared" si="1"/>
        <v>0</v>
      </c>
    </row>
    <row r="109" spans="1:7" s="885" customFormat="1" ht="12">
      <c r="A109" s="99"/>
      <c r="B109" s="99"/>
      <c r="C109" s="99"/>
      <c r="D109" s="99"/>
      <c r="E109" s="859"/>
      <c r="F109" s="859"/>
      <c r="G109" s="859">
        <f t="shared" si="1"/>
        <v>0</v>
      </c>
    </row>
    <row r="110" spans="1:7" s="885" customFormat="1" ht="12">
      <c r="A110" s="99"/>
      <c r="B110" s="99"/>
      <c r="C110" s="99"/>
      <c r="D110" s="99"/>
      <c r="E110" s="859"/>
      <c r="F110" s="859"/>
      <c r="G110" s="859">
        <f t="shared" si="1"/>
        <v>0</v>
      </c>
    </row>
    <row r="111" spans="1:7" s="885" customFormat="1" ht="12">
      <c r="A111" s="99"/>
      <c r="B111" s="99"/>
      <c r="C111" s="99"/>
      <c r="D111" s="99"/>
      <c r="E111" s="859"/>
      <c r="F111" s="859"/>
      <c r="G111" s="859">
        <f t="shared" si="1"/>
        <v>0</v>
      </c>
    </row>
    <row r="112" spans="1:7" s="885" customFormat="1" ht="12">
      <c r="A112" s="99"/>
      <c r="B112" s="99"/>
      <c r="C112" s="99"/>
      <c r="D112" s="99"/>
      <c r="E112" s="859"/>
      <c r="F112" s="859"/>
      <c r="G112" s="859">
        <f t="shared" si="1"/>
        <v>0</v>
      </c>
    </row>
    <row r="113" spans="1:7" s="885" customFormat="1" ht="12">
      <c r="A113" s="99"/>
      <c r="B113" s="99"/>
      <c r="C113" s="99"/>
      <c r="D113" s="99"/>
      <c r="E113" s="859"/>
      <c r="F113" s="859"/>
      <c r="G113" s="859">
        <f t="shared" si="1"/>
        <v>0</v>
      </c>
    </row>
    <row r="114" spans="1:7" s="885" customFormat="1" ht="12">
      <c r="A114" s="99"/>
      <c r="B114" s="99"/>
      <c r="C114" s="99"/>
      <c r="D114" s="99"/>
      <c r="E114" s="859"/>
      <c r="F114" s="859"/>
      <c r="G114" s="859">
        <f t="shared" si="1"/>
        <v>0</v>
      </c>
    </row>
    <row r="115" spans="1:7" s="885" customFormat="1" ht="12">
      <c r="A115" s="99"/>
      <c r="B115" s="99"/>
      <c r="C115" s="99"/>
      <c r="D115" s="99"/>
      <c r="E115" s="859"/>
      <c r="F115" s="859"/>
      <c r="G115" s="859">
        <f t="shared" si="1"/>
        <v>0</v>
      </c>
    </row>
    <row r="116" spans="1:7" s="885" customFormat="1" ht="12">
      <c r="A116" s="99"/>
      <c r="B116" s="99"/>
      <c r="C116" s="99"/>
      <c r="D116" s="99"/>
      <c r="E116" s="859"/>
      <c r="F116" s="859"/>
      <c r="G116" s="859">
        <f t="shared" si="1"/>
        <v>0</v>
      </c>
    </row>
    <row r="117" spans="1:7" s="885" customFormat="1" ht="12">
      <c r="A117" s="99"/>
      <c r="B117" s="99"/>
      <c r="C117" s="99"/>
      <c r="D117" s="99"/>
      <c r="E117" s="859"/>
      <c r="F117" s="859"/>
      <c r="G117" s="859">
        <f t="shared" si="1"/>
        <v>0</v>
      </c>
    </row>
    <row r="118" spans="1:7" s="885" customFormat="1" ht="12">
      <c r="A118" s="99"/>
      <c r="B118" s="99"/>
      <c r="C118" s="99"/>
      <c r="D118" s="99"/>
      <c r="E118" s="859"/>
      <c r="F118" s="859"/>
      <c r="G118" s="859">
        <f t="shared" si="1"/>
        <v>0</v>
      </c>
    </row>
    <row r="119" spans="1:7" s="885" customFormat="1" ht="12">
      <c r="A119" s="99"/>
      <c r="B119" s="99"/>
      <c r="C119" s="99"/>
      <c r="D119" s="99"/>
      <c r="E119" s="859"/>
      <c r="F119" s="859"/>
      <c r="G119" s="859">
        <f t="shared" si="1"/>
        <v>0</v>
      </c>
    </row>
    <row r="120" spans="1:7" s="885" customFormat="1" ht="12">
      <c r="A120" s="99"/>
      <c r="B120" s="99"/>
      <c r="C120" s="99"/>
      <c r="D120" s="99"/>
      <c r="E120" s="859"/>
      <c r="F120" s="859"/>
      <c r="G120" s="859">
        <f t="shared" si="1"/>
        <v>0</v>
      </c>
    </row>
    <row r="121" spans="1:7" s="885" customFormat="1" ht="12">
      <c r="A121" s="99"/>
      <c r="B121" s="99"/>
      <c r="C121" s="99"/>
      <c r="D121" s="99"/>
      <c r="E121" s="859"/>
      <c r="F121" s="859"/>
      <c r="G121" s="859">
        <f t="shared" si="1"/>
        <v>0</v>
      </c>
    </row>
    <row r="122" spans="1:7" s="885" customFormat="1" ht="12">
      <c r="A122" s="99"/>
      <c r="B122" s="99"/>
      <c r="C122" s="99"/>
      <c r="D122" s="99"/>
      <c r="E122" s="859"/>
      <c r="F122" s="859"/>
      <c r="G122" s="859">
        <f t="shared" si="1"/>
        <v>0</v>
      </c>
    </row>
    <row r="123" spans="1:7" s="885" customFormat="1" ht="12">
      <c r="A123" s="99"/>
      <c r="B123" s="99"/>
      <c r="C123" s="99"/>
      <c r="D123" s="99"/>
      <c r="E123" s="859"/>
      <c r="F123" s="859"/>
      <c r="G123" s="859">
        <f t="shared" si="1"/>
        <v>0</v>
      </c>
    </row>
    <row r="124" spans="1:7" s="885" customFormat="1" ht="12">
      <c r="A124" s="99"/>
      <c r="B124" s="99"/>
      <c r="C124" s="99"/>
      <c r="D124" s="99"/>
      <c r="E124" s="861"/>
      <c r="F124" s="861"/>
      <c r="G124" s="859">
        <f t="shared" si="1"/>
        <v>0</v>
      </c>
    </row>
    <row r="125" spans="1:7" s="885" customFormat="1" ht="12">
      <c r="A125" s="99"/>
      <c r="B125" s="99"/>
      <c r="C125" s="99"/>
      <c r="D125" s="99"/>
      <c r="E125" s="861"/>
      <c r="F125" s="861"/>
      <c r="G125" s="859">
        <f t="shared" si="1"/>
        <v>0</v>
      </c>
    </row>
    <row r="126" spans="1:7" s="885" customFormat="1" ht="12">
      <c r="A126" s="99"/>
      <c r="B126" s="99"/>
      <c r="C126" s="99"/>
      <c r="D126" s="99"/>
      <c r="E126" s="861"/>
      <c r="F126" s="861"/>
      <c r="G126" s="859">
        <f t="shared" si="1"/>
        <v>0</v>
      </c>
    </row>
    <row r="127" spans="1:7" s="885" customFormat="1" ht="12">
      <c r="A127" s="99"/>
      <c r="B127" s="99"/>
      <c r="C127" s="99"/>
      <c r="D127" s="99"/>
      <c r="E127" s="861"/>
      <c r="F127" s="861"/>
      <c r="G127" s="859">
        <f t="shared" si="1"/>
        <v>0</v>
      </c>
    </row>
    <row r="128" spans="1:7" s="885" customFormat="1" ht="12">
      <c r="A128" s="99"/>
      <c r="B128" s="99"/>
      <c r="C128" s="99"/>
      <c r="D128" s="99"/>
      <c r="E128" s="861"/>
      <c r="F128" s="861"/>
      <c r="G128" s="859">
        <f t="shared" si="1"/>
        <v>0</v>
      </c>
    </row>
    <row r="129" spans="1:7" s="885" customFormat="1" ht="12">
      <c r="A129" s="99"/>
      <c r="B129" s="99"/>
      <c r="C129" s="99"/>
      <c r="D129" s="99"/>
      <c r="E129" s="861"/>
      <c r="F129" s="861"/>
      <c r="G129" s="859">
        <f t="shared" si="1"/>
        <v>0</v>
      </c>
    </row>
    <row r="130" spans="1:7" s="885" customFormat="1" ht="12">
      <c r="A130" s="99"/>
      <c r="B130" s="99"/>
      <c r="C130" s="99"/>
      <c r="D130" s="99"/>
      <c r="E130" s="861"/>
      <c r="F130" s="861"/>
      <c r="G130" s="859">
        <f t="shared" si="1"/>
        <v>0</v>
      </c>
    </row>
    <row r="131" spans="1:7" s="885" customFormat="1" ht="12">
      <c r="A131" s="99"/>
      <c r="B131" s="99"/>
      <c r="C131" s="99"/>
      <c r="D131" s="99"/>
      <c r="E131" s="861"/>
      <c r="F131" s="861"/>
      <c r="G131" s="859">
        <f t="shared" si="1"/>
        <v>0</v>
      </c>
    </row>
    <row r="132" spans="1:7" s="885" customFormat="1" ht="12">
      <c r="A132" s="99"/>
      <c r="B132" s="99"/>
      <c r="C132" s="99"/>
      <c r="D132" s="99"/>
      <c r="E132" s="861"/>
      <c r="F132" s="861"/>
      <c r="G132" s="859">
        <f t="shared" si="1"/>
        <v>0</v>
      </c>
    </row>
    <row r="133" spans="1:7" s="885" customFormat="1" ht="12">
      <c r="A133" s="99"/>
      <c r="B133" s="99"/>
      <c r="C133" s="99"/>
      <c r="D133" s="99"/>
      <c r="E133" s="861"/>
      <c r="F133" s="861"/>
      <c r="G133" s="859">
        <f t="shared" si="1"/>
        <v>0</v>
      </c>
    </row>
    <row r="134" spans="1:7" s="885" customFormat="1" ht="12">
      <c r="A134" s="99"/>
      <c r="B134" s="99"/>
      <c r="C134" s="99"/>
      <c r="D134" s="99"/>
      <c r="E134" s="861"/>
      <c r="F134" s="861"/>
      <c r="G134" s="859">
        <f t="shared" si="1"/>
        <v>0</v>
      </c>
    </row>
    <row r="135" spans="1:7" s="885" customFormat="1" ht="12">
      <c r="A135" s="99"/>
      <c r="B135" s="99"/>
      <c r="C135" s="99"/>
      <c r="D135" s="99"/>
      <c r="E135" s="861"/>
      <c r="F135" s="861"/>
      <c r="G135" s="859">
        <f t="shared" si="1"/>
        <v>0</v>
      </c>
    </row>
    <row r="136" spans="1:7" s="885" customFormat="1" ht="12">
      <c r="A136" s="99"/>
      <c r="B136" s="99"/>
      <c r="C136" s="99"/>
      <c r="D136" s="99"/>
      <c r="E136" s="861"/>
      <c r="F136" s="861"/>
      <c r="G136" s="859">
        <f t="shared" si="1"/>
        <v>0</v>
      </c>
    </row>
    <row r="137" spans="1:7" s="885" customFormat="1" ht="12">
      <c r="A137" s="99"/>
      <c r="B137" s="99"/>
      <c r="C137" s="99"/>
      <c r="D137" s="99"/>
      <c r="E137" s="859"/>
      <c r="F137" s="859"/>
      <c r="G137" s="859">
        <f t="shared" si="1"/>
        <v>0</v>
      </c>
    </row>
    <row r="138" spans="1:7" s="885" customFormat="1" ht="12">
      <c r="A138" s="99"/>
      <c r="B138" s="99"/>
      <c r="C138" s="99"/>
      <c r="D138" s="99"/>
      <c r="E138" s="859"/>
      <c r="F138" s="859"/>
      <c r="G138" s="859">
        <f t="shared" si="1"/>
        <v>0</v>
      </c>
    </row>
    <row r="139" spans="1:7" s="885" customFormat="1" ht="12">
      <c r="A139" s="99"/>
      <c r="B139" s="99"/>
      <c r="C139" s="99"/>
      <c r="D139" s="99"/>
      <c r="E139" s="859"/>
      <c r="F139" s="859"/>
      <c r="G139" s="859">
        <f t="shared" si="1"/>
        <v>0</v>
      </c>
    </row>
    <row r="140" spans="1:7" s="885" customFormat="1" ht="12">
      <c r="A140" s="99"/>
      <c r="B140" s="99"/>
      <c r="C140" s="99"/>
      <c r="D140" s="99"/>
      <c r="E140" s="859"/>
      <c r="F140" s="859"/>
      <c r="G140" s="859">
        <f t="shared" si="1"/>
        <v>0</v>
      </c>
    </row>
    <row r="141" spans="1:9" ht="55.5" customHeight="1">
      <c r="A141" s="900" t="s">
        <v>437</v>
      </c>
      <c r="B141" s="901"/>
      <c r="C141" s="905"/>
      <c r="D141" s="905"/>
      <c r="E141" s="655" t="s">
        <v>87</v>
      </c>
      <c r="F141" s="890" t="s">
        <v>200</v>
      </c>
      <c r="H141" s="863"/>
      <c r="I141" s="863"/>
    </row>
    <row r="142" spans="1:9" ht="12.75" thickBot="1">
      <c r="A142" s="845"/>
      <c r="B142" s="845"/>
      <c r="C142" s="845"/>
      <c r="D142" s="845"/>
      <c r="E142" s="906">
        <f>SUM(E16:E140)</f>
        <v>0</v>
      </c>
      <c r="F142" s="907" t="e">
        <f>G142/E142</f>
        <v>#DIV/0!</v>
      </c>
      <c r="G142" s="908">
        <f>SUM(G16:G140)</f>
        <v>0</v>
      </c>
      <c r="H142" s="863"/>
      <c r="I142" s="863"/>
    </row>
    <row r="143" spans="1:9" ht="15.75" thickBot="1">
      <c r="A143" s="740"/>
      <c r="B143" s="909"/>
      <c r="C143" s="910"/>
      <c r="D143" s="911" t="s">
        <v>201</v>
      </c>
      <c r="E143" s="911"/>
      <c r="F143" s="912"/>
      <c r="G143" s="913">
        <f>+SUM(G16:G140)</f>
        <v>0</v>
      </c>
      <c r="H143" s="863"/>
      <c r="I143" s="863"/>
    </row>
    <row r="144" spans="1:9" ht="12">
      <c r="A144" s="738" t="s">
        <v>152</v>
      </c>
      <c r="B144" s="739">
        <f>DATOS!C13</f>
        <v>0</v>
      </c>
      <c r="H144" s="863"/>
      <c r="I144" s="863"/>
    </row>
    <row r="145" spans="8:9" ht="12">
      <c r="H145" s="863"/>
      <c r="I145" s="863"/>
    </row>
    <row r="146" ht="12">
      <c r="A146" s="996" t="s">
        <v>399</v>
      </c>
    </row>
  </sheetData>
  <sheetProtection insertRows="0" selectLockedCells="1"/>
  <mergeCells count="12">
    <mergeCell ref="A6:C6"/>
    <mergeCell ref="A5:C5"/>
    <mergeCell ref="A8:C8"/>
    <mergeCell ref="A7:C7"/>
    <mergeCell ref="A11:G11"/>
    <mergeCell ref="A10:G10"/>
    <mergeCell ref="A2:G2"/>
    <mergeCell ref="A3:G3"/>
    <mergeCell ref="D8:E8"/>
    <mergeCell ref="D7:E7"/>
    <mergeCell ref="D6:E6"/>
    <mergeCell ref="D5:E5"/>
  </mergeCells>
  <printOptions horizontalCentered="1" verticalCentered="1"/>
  <pageMargins left="0.75" right="0.75" top="1" bottom="1" header="0" footer="0"/>
  <pageSetup fitToHeight="1" fitToWidth="1" horizontalDpi="600" verticalDpi="600" orientation="portrait" scale="36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9"/>
  <sheetViews>
    <sheetView zoomScalePageLayoutView="0" workbookViewId="0" topLeftCell="A1">
      <selection activeCell="F24" sqref="F24"/>
    </sheetView>
  </sheetViews>
  <sheetFormatPr defaultColWidth="11.57421875" defaultRowHeight="12.75"/>
  <cols>
    <col min="1" max="1" width="11.421875" style="139" customWidth="1"/>
    <col min="2" max="2" width="19.421875" style="139" customWidth="1"/>
    <col min="3" max="3" width="17.00390625" style="139" customWidth="1"/>
    <col min="4" max="4" width="16.28125" style="139" customWidth="1"/>
    <col min="5" max="5" width="18.7109375" style="139" customWidth="1"/>
    <col min="6" max="6" width="21.421875" style="139" customWidth="1"/>
    <col min="7" max="16384" width="11.421875" style="139" customWidth="1"/>
  </cols>
  <sheetData>
    <row r="1" spans="2:12" s="63" customFormat="1" ht="12">
      <c r="B1" s="63" t="s">
        <v>217</v>
      </c>
      <c r="L1" s="64"/>
    </row>
    <row r="2" spans="1:12" s="63" customFormat="1" ht="16.5">
      <c r="A2" s="1021" t="s">
        <v>12</v>
      </c>
      <c r="B2" s="1021"/>
      <c r="C2" s="1021"/>
      <c r="D2" s="1021"/>
      <c r="E2" s="1021"/>
      <c r="F2" s="1021"/>
      <c r="G2" s="82"/>
      <c r="H2" s="82"/>
      <c r="I2" s="82"/>
      <c r="L2" s="64"/>
    </row>
    <row r="3" spans="1:12" s="63" customFormat="1" ht="16.5">
      <c r="A3" s="1021" t="s">
        <v>331</v>
      </c>
      <c r="B3" s="1021"/>
      <c r="C3" s="1021"/>
      <c r="D3" s="1021"/>
      <c r="E3" s="1021"/>
      <c r="F3" s="1021"/>
      <c r="G3" s="82"/>
      <c r="H3" s="82"/>
      <c r="I3" s="82"/>
      <c r="L3" s="64"/>
    </row>
    <row r="4" spans="1:12" ht="24" customHeight="1">
      <c r="A4" s="137"/>
      <c r="B4" s="137"/>
      <c r="C4" s="137"/>
      <c r="D4" s="137"/>
      <c r="E4" s="137"/>
      <c r="F4" s="137"/>
      <c r="G4" s="138"/>
      <c r="L4" s="140"/>
    </row>
    <row r="5" spans="1:12" s="63" customFormat="1" ht="13.5" customHeight="1">
      <c r="A5" s="1057" t="s">
        <v>337</v>
      </c>
      <c r="B5" s="1057"/>
      <c r="C5" s="1057"/>
      <c r="D5" s="132">
        <f>DATOS!C5</f>
        <v>0</v>
      </c>
      <c r="E5" s="132"/>
      <c r="F5" s="132"/>
      <c r="G5" s="132"/>
      <c r="L5" s="64"/>
    </row>
    <row r="6" spans="1:12" s="63" customFormat="1" ht="13.5" customHeight="1">
      <c r="A6" s="1058" t="s">
        <v>336</v>
      </c>
      <c r="B6" s="1058"/>
      <c r="C6" s="1058"/>
      <c r="D6" s="43">
        <f>DATOS!C6</f>
        <v>0</v>
      </c>
      <c r="E6" s="43"/>
      <c r="F6" s="43"/>
      <c r="G6" s="132"/>
      <c r="L6" s="64"/>
    </row>
    <row r="7" spans="1:12" s="63" customFormat="1" ht="13.5" customHeight="1">
      <c r="A7" s="1058" t="s">
        <v>335</v>
      </c>
      <c r="B7" s="1058"/>
      <c r="C7" s="1058"/>
      <c r="D7" s="120">
        <f>DATOS!C7</f>
        <v>0</v>
      </c>
      <c r="E7" s="392"/>
      <c r="F7" s="132"/>
      <c r="G7" s="132"/>
      <c r="L7" s="64"/>
    </row>
    <row r="8" spans="1:12" s="63" customFormat="1" ht="13.5" customHeight="1">
      <c r="A8" s="1058" t="s">
        <v>205</v>
      </c>
      <c r="B8" s="1058"/>
      <c r="C8" s="1058"/>
      <c r="D8" s="132">
        <f>DATOS!C8</f>
        <v>0</v>
      </c>
      <c r="E8" s="132"/>
      <c r="F8" s="132"/>
      <c r="G8" s="132"/>
      <c r="L8" s="64"/>
    </row>
    <row r="9" spans="1:12" s="63" customFormat="1" ht="24" customHeight="1">
      <c r="A9" s="86"/>
      <c r="B9" s="86"/>
      <c r="C9" s="86"/>
      <c r="D9" s="86"/>
      <c r="E9" s="47"/>
      <c r="F9" s="47"/>
      <c r="G9" s="47"/>
      <c r="L9" s="64"/>
    </row>
    <row r="10" spans="1:6" ht="16.5">
      <c r="A10" s="1064" t="s">
        <v>164</v>
      </c>
      <c r="B10" s="1064"/>
      <c r="C10" s="1064"/>
      <c r="D10" s="1064"/>
      <c r="E10" s="1064"/>
      <c r="F10" s="1064"/>
    </row>
    <row r="11" spans="1:6" ht="15">
      <c r="A11" s="1065" t="s">
        <v>168</v>
      </c>
      <c r="B11" s="1065"/>
      <c r="C11" s="1065"/>
      <c r="D11" s="1065"/>
      <c r="E11" s="1065"/>
      <c r="F11" s="1065"/>
    </row>
    <row r="12" spans="1:6" ht="12">
      <c r="A12" s="1066"/>
      <c r="B12" s="1066"/>
      <c r="C12" s="1066"/>
      <c r="D12" s="1066"/>
      <c r="E12" s="1066"/>
      <c r="F12" s="1066"/>
    </row>
    <row r="13" spans="2:5" ht="12.75" customHeight="1" thickBot="1">
      <c r="B13" s="142"/>
      <c r="C13" s="143"/>
      <c r="D13" s="143"/>
      <c r="E13" s="143"/>
    </row>
    <row r="14" spans="1:6" s="145" customFormat="1" ht="12.75" thickTop="1">
      <c r="A14" s="1085" t="s">
        <v>169</v>
      </c>
      <c r="B14" s="1086"/>
      <c r="C14" s="1083" t="s">
        <v>51</v>
      </c>
      <c r="D14" s="1084"/>
      <c r="E14" s="1084"/>
      <c r="F14" s="144">
        <f>DATOS!C13</f>
        <v>0</v>
      </c>
    </row>
    <row r="15" spans="1:6" s="145" customFormat="1" ht="27.75" customHeight="1">
      <c r="A15" s="1087"/>
      <c r="B15" s="1088"/>
      <c r="C15" s="1067" t="s">
        <v>64</v>
      </c>
      <c r="D15" s="1070" t="s">
        <v>174</v>
      </c>
      <c r="E15" s="1073" t="s">
        <v>101</v>
      </c>
      <c r="F15" s="1076" t="s">
        <v>368</v>
      </c>
    </row>
    <row r="16" spans="1:6" s="145" customFormat="1" ht="13.5" customHeight="1">
      <c r="A16" s="1089"/>
      <c r="B16" s="1090"/>
      <c r="C16" s="1068"/>
      <c r="D16" s="1071"/>
      <c r="E16" s="1074"/>
      <c r="F16" s="1077"/>
    </row>
    <row r="17" spans="1:6" s="145" customFormat="1" ht="13.5" customHeight="1">
      <c r="A17" s="1079" t="s">
        <v>307</v>
      </c>
      <c r="B17" s="1081" t="s">
        <v>308</v>
      </c>
      <c r="C17" s="1069"/>
      <c r="D17" s="1072"/>
      <c r="E17" s="1075"/>
      <c r="F17" s="1078"/>
    </row>
    <row r="18" spans="1:6" s="145" customFormat="1" ht="27" customHeight="1">
      <c r="A18" s="1080"/>
      <c r="B18" s="1082"/>
      <c r="C18" s="146" t="s">
        <v>52</v>
      </c>
      <c r="D18" s="147" t="s">
        <v>268</v>
      </c>
      <c r="E18" s="148" t="s">
        <v>269</v>
      </c>
      <c r="F18" s="149" t="s">
        <v>175</v>
      </c>
    </row>
    <row r="19" spans="1:6" s="150" customFormat="1" ht="13.5" customHeight="1">
      <c r="A19" s="393">
        <v>3</v>
      </c>
      <c r="B19" s="394" t="s">
        <v>3</v>
      </c>
      <c r="C19" s="395">
        <f>5B!G19+5C!G19</f>
        <v>0</v>
      </c>
      <c r="D19" s="395" t="e">
        <f>6H!C26</f>
        <v>#DIV/0!</v>
      </c>
      <c r="E19" s="395" t="e">
        <f>7!C27</f>
        <v>#DIV/0!</v>
      </c>
      <c r="F19" s="396" t="e">
        <f>C19+D19+E19</f>
        <v>#DIV/0!</v>
      </c>
    </row>
    <row r="20" spans="1:6" s="150" customFormat="1" ht="13.5" customHeight="1">
      <c r="A20" s="393">
        <v>3</v>
      </c>
      <c r="B20" s="394">
        <f aca="true" t="shared" si="0" ref="B20:B83">B19+1</f>
        <v>35</v>
      </c>
      <c r="C20" s="395">
        <f>5B!G20+5C!G20</f>
        <v>0</v>
      </c>
      <c r="D20" s="395" t="e">
        <f>D19</f>
        <v>#DIV/0!</v>
      </c>
      <c r="E20" s="395" t="e">
        <f>E19</f>
        <v>#DIV/0!</v>
      </c>
      <c r="F20" s="396" t="e">
        <f aca="true" t="shared" si="1" ref="F20:F83">C20+D20+E20</f>
        <v>#DIV/0!</v>
      </c>
    </row>
    <row r="21" spans="1:6" s="150" customFormat="1" ht="13.5" customHeight="1">
      <c r="A21" s="393">
        <v>3</v>
      </c>
      <c r="B21" s="394">
        <f t="shared" si="0"/>
        <v>36</v>
      </c>
      <c r="C21" s="395">
        <f>5B!G21+5C!G21</f>
        <v>0</v>
      </c>
      <c r="D21" s="395" t="e">
        <f aca="true" t="shared" si="2" ref="D21:E36">D20</f>
        <v>#DIV/0!</v>
      </c>
      <c r="E21" s="395" t="e">
        <f t="shared" si="2"/>
        <v>#DIV/0!</v>
      </c>
      <c r="F21" s="396" t="e">
        <f t="shared" si="1"/>
        <v>#DIV/0!</v>
      </c>
    </row>
    <row r="22" spans="1:6" s="150" customFormat="1" ht="13.5" customHeight="1">
      <c r="A22" s="393">
        <v>3</v>
      </c>
      <c r="B22" s="394">
        <f t="shared" si="0"/>
        <v>37</v>
      </c>
      <c r="C22" s="395">
        <f>5B!G22+5C!G22</f>
        <v>0</v>
      </c>
      <c r="D22" s="395" t="e">
        <f t="shared" si="2"/>
        <v>#DIV/0!</v>
      </c>
      <c r="E22" s="395" t="e">
        <f t="shared" si="2"/>
        <v>#DIV/0!</v>
      </c>
      <c r="F22" s="396" t="e">
        <f t="shared" si="1"/>
        <v>#DIV/0!</v>
      </c>
    </row>
    <row r="23" spans="1:6" s="150" customFormat="1" ht="13.5" customHeight="1">
      <c r="A23" s="393">
        <v>3</v>
      </c>
      <c r="B23" s="394">
        <f t="shared" si="0"/>
        <v>38</v>
      </c>
      <c r="C23" s="395">
        <f>5B!G23+5C!G23</f>
        <v>0</v>
      </c>
      <c r="D23" s="395" t="e">
        <f t="shared" si="2"/>
        <v>#DIV/0!</v>
      </c>
      <c r="E23" s="395" t="e">
        <f t="shared" si="2"/>
        <v>#DIV/0!</v>
      </c>
      <c r="F23" s="396" t="e">
        <f t="shared" si="1"/>
        <v>#DIV/0!</v>
      </c>
    </row>
    <row r="24" spans="1:6" s="150" customFormat="1" ht="13.5" customHeight="1">
      <c r="A24" s="397">
        <v>3</v>
      </c>
      <c r="B24" s="394">
        <f t="shared" si="0"/>
        <v>39</v>
      </c>
      <c r="C24" s="395">
        <f>5B!G24+5C!G24</f>
        <v>0</v>
      </c>
      <c r="D24" s="395" t="e">
        <f t="shared" si="2"/>
        <v>#DIV/0!</v>
      </c>
      <c r="E24" s="395" t="e">
        <f t="shared" si="2"/>
        <v>#DIV/0!</v>
      </c>
      <c r="F24" s="396" t="e">
        <f t="shared" si="1"/>
        <v>#DIV/0!</v>
      </c>
    </row>
    <row r="25" spans="1:6" s="150" customFormat="1" ht="13.5" customHeight="1">
      <c r="A25" s="393">
        <v>4</v>
      </c>
      <c r="B25" s="394">
        <f t="shared" si="0"/>
        <v>40</v>
      </c>
      <c r="C25" s="395">
        <f>5B!G25+5C!G25</f>
        <v>0</v>
      </c>
      <c r="D25" s="395" t="e">
        <f t="shared" si="2"/>
        <v>#DIV/0!</v>
      </c>
      <c r="E25" s="395" t="e">
        <f t="shared" si="2"/>
        <v>#DIV/0!</v>
      </c>
      <c r="F25" s="396" t="e">
        <f t="shared" si="1"/>
        <v>#DIV/0!</v>
      </c>
    </row>
    <row r="26" spans="1:6" s="150" customFormat="1" ht="13.5" customHeight="1">
      <c r="A26" s="393">
        <v>4</v>
      </c>
      <c r="B26" s="394">
        <f t="shared" si="0"/>
        <v>41</v>
      </c>
      <c r="C26" s="395">
        <f>5B!G26+5C!G26</f>
        <v>0</v>
      </c>
      <c r="D26" s="395" t="e">
        <f t="shared" si="2"/>
        <v>#DIV/0!</v>
      </c>
      <c r="E26" s="395" t="e">
        <f t="shared" si="2"/>
        <v>#DIV/0!</v>
      </c>
      <c r="F26" s="396" t="e">
        <f t="shared" si="1"/>
        <v>#DIV/0!</v>
      </c>
    </row>
    <row r="27" spans="1:6" s="150" customFormat="1" ht="13.5" customHeight="1">
      <c r="A27" s="393">
        <v>4</v>
      </c>
      <c r="B27" s="394">
        <f t="shared" si="0"/>
        <v>42</v>
      </c>
      <c r="C27" s="395">
        <f>5B!G27+5C!G27</f>
        <v>0</v>
      </c>
      <c r="D27" s="395" t="e">
        <f t="shared" si="2"/>
        <v>#DIV/0!</v>
      </c>
      <c r="E27" s="395" t="e">
        <f t="shared" si="2"/>
        <v>#DIV/0!</v>
      </c>
      <c r="F27" s="396" t="e">
        <f t="shared" si="1"/>
        <v>#DIV/0!</v>
      </c>
    </row>
    <row r="28" spans="1:6" s="150" customFormat="1" ht="13.5" customHeight="1">
      <c r="A28" s="393">
        <v>4</v>
      </c>
      <c r="B28" s="394">
        <f t="shared" si="0"/>
        <v>43</v>
      </c>
      <c r="C28" s="395">
        <f>5B!G28+5C!G28</f>
        <v>0</v>
      </c>
      <c r="D28" s="395" t="e">
        <f t="shared" si="2"/>
        <v>#DIV/0!</v>
      </c>
      <c r="E28" s="395" t="e">
        <f t="shared" si="2"/>
        <v>#DIV/0!</v>
      </c>
      <c r="F28" s="396" t="e">
        <f t="shared" si="1"/>
        <v>#DIV/0!</v>
      </c>
    </row>
    <row r="29" spans="1:6" s="150" customFormat="1" ht="13.5" customHeight="1">
      <c r="A29" s="393">
        <v>4</v>
      </c>
      <c r="B29" s="394">
        <f t="shared" si="0"/>
        <v>44</v>
      </c>
      <c r="C29" s="395">
        <f>5B!G29+5C!G29</f>
        <v>0</v>
      </c>
      <c r="D29" s="395" t="e">
        <f t="shared" si="2"/>
        <v>#DIV/0!</v>
      </c>
      <c r="E29" s="395" t="e">
        <f t="shared" si="2"/>
        <v>#DIV/0!</v>
      </c>
      <c r="F29" s="396" t="e">
        <f t="shared" si="1"/>
        <v>#DIV/0!</v>
      </c>
    </row>
    <row r="30" spans="1:6" s="150" customFormat="1" ht="13.5" customHeight="1">
      <c r="A30" s="393">
        <v>4</v>
      </c>
      <c r="B30" s="398">
        <f t="shared" si="0"/>
        <v>45</v>
      </c>
      <c r="C30" s="395">
        <f>5B!G30+5C!G30</f>
        <v>0</v>
      </c>
      <c r="D30" s="395" t="e">
        <f t="shared" si="2"/>
        <v>#DIV/0!</v>
      </c>
      <c r="E30" s="395" t="e">
        <f t="shared" si="2"/>
        <v>#DIV/0!</v>
      </c>
      <c r="F30" s="396" t="e">
        <f t="shared" si="1"/>
        <v>#DIV/0!</v>
      </c>
    </row>
    <row r="31" spans="1:6" s="150" customFormat="1" ht="13.5" customHeight="1">
      <c r="A31" s="393">
        <v>4</v>
      </c>
      <c r="B31" s="394">
        <f t="shared" si="0"/>
        <v>46</v>
      </c>
      <c r="C31" s="395">
        <f>5B!G31+5C!G31</f>
        <v>0</v>
      </c>
      <c r="D31" s="395" t="e">
        <f t="shared" si="2"/>
        <v>#DIV/0!</v>
      </c>
      <c r="E31" s="395" t="e">
        <f t="shared" si="2"/>
        <v>#DIV/0!</v>
      </c>
      <c r="F31" s="396" t="e">
        <f t="shared" si="1"/>
        <v>#DIV/0!</v>
      </c>
    </row>
    <row r="32" spans="1:6" s="150" customFormat="1" ht="13.5" customHeight="1">
      <c r="A32" s="393">
        <v>4</v>
      </c>
      <c r="B32" s="394">
        <f t="shared" si="0"/>
        <v>47</v>
      </c>
      <c r="C32" s="395">
        <f>5B!G32+5C!G32</f>
        <v>0</v>
      </c>
      <c r="D32" s="395" t="e">
        <f t="shared" si="2"/>
        <v>#DIV/0!</v>
      </c>
      <c r="E32" s="395" t="e">
        <f t="shared" si="2"/>
        <v>#DIV/0!</v>
      </c>
      <c r="F32" s="396" t="e">
        <f t="shared" si="1"/>
        <v>#DIV/0!</v>
      </c>
    </row>
    <row r="33" spans="1:6" s="150" customFormat="1" ht="13.5" customHeight="1">
      <c r="A33" s="393">
        <v>4</v>
      </c>
      <c r="B33" s="394">
        <f t="shared" si="0"/>
        <v>48</v>
      </c>
      <c r="C33" s="395">
        <f>5B!G33+5C!G33</f>
        <v>0</v>
      </c>
      <c r="D33" s="395" t="e">
        <f t="shared" si="2"/>
        <v>#DIV/0!</v>
      </c>
      <c r="E33" s="395" t="e">
        <f t="shared" si="2"/>
        <v>#DIV/0!</v>
      </c>
      <c r="F33" s="396" t="e">
        <f t="shared" si="1"/>
        <v>#DIV/0!</v>
      </c>
    </row>
    <row r="34" spans="1:6" s="150" customFormat="1" ht="13.5" customHeight="1">
      <c r="A34" s="393">
        <v>4</v>
      </c>
      <c r="B34" s="394">
        <f t="shared" si="0"/>
        <v>49</v>
      </c>
      <c r="C34" s="395">
        <f>5B!G34+5C!G34</f>
        <v>0</v>
      </c>
      <c r="D34" s="395" t="e">
        <f t="shared" si="2"/>
        <v>#DIV/0!</v>
      </c>
      <c r="E34" s="395" t="e">
        <f t="shared" si="2"/>
        <v>#DIV/0!</v>
      </c>
      <c r="F34" s="396" t="e">
        <f t="shared" si="1"/>
        <v>#DIV/0!</v>
      </c>
    </row>
    <row r="35" spans="1:6" s="150" customFormat="1" ht="13.5" customHeight="1">
      <c r="A35" s="393">
        <v>4</v>
      </c>
      <c r="B35" s="394">
        <f t="shared" si="0"/>
        <v>50</v>
      </c>
      <c r="C35" s="395">
        <f>5B!G35+5C!G35</f>
        <v>0</v>
      </c>
      <c r="D35" s="395" t="e">
        <f t="shared" si="2"/>
        <v>#DIV/0!</v>
      </c>
      <c r="E35" s="395" t="e">
        <f t="shared" si="2"/>
        <v>#DIV/0!</v>
      </c>
      <c r="F35" s="396" t="e">
        <f t="shared" si="1"/>
        <v>#DIV/0!</v>
      </c>
    </row>
    <row r="36" spans="1:6" s="150" customFormat="1" ht="13.5" customHeight="1">
      <c r="A36" s="397">
        <v>4</v>
      </c>
      <c r="B36" s="394">
        <f t="shared" si="0"/>
        <v>51</v>
      </c>
      <c r="C36" s="395">
        <f>5B!G36+5C!G36</f>
        <v>0</v>
      </c>
      <c r="D36" s="395" t="e">
        <f t="shared" si="2"/>
        <v>#DIV/0!</v>
      </c>
      <c r="E36" s="395" t="e">
        <f t="shared" si="2"/>
        <v>#DIV/0!</v>
      </c>
      <c r="F36" s="396" t="e">
        <f t="shared" si="1"/>
        <v>#DIV/0!</v>
      </c>
    </row>
    <row r="37" spans="1:6" s="150" customFormat="1" ht="13.5" customHeight="1">
      <c r="A37" s="393">
        <v>5</v>
      </c>
      <c r="B37" s="394">
        <f t="shared" si="0"/>
        <v>52</v>
      </c>
      <c r="C37" s="395">
        <f>5B!G37+5C!G37</f>
        <v>0</v>
      </c>
      <c r="D37" s="395" t="e">
        <f aca="true" t="shared" si="3" ref="D37:E52">D36</f>
        <v>#DIV/0!</v>
      </c>
      <c r="E37" s="395" t="e">
        <f t="shared" si="3"/>
        <v>#DIV/0!</v>
      </c>
      <c r="F37" s="396" t="e">
        <f t="shared" si="1"/>
        <v>#DIV/0!</v>
      </c>
    </row>
    <row r="38" spans="1:6" s="150" customFormat="1" ht="13.5" customHeight="1">
      <c r="A38" s="393">
        <v>5</v>
      </c>
      <c r="B38" s="394">
        <f t="shared" si="0"/>
        <v>53</v>
      </c>
      <c r="C38" s="395">
        <f>5B!G38+5C!G38</f>
        <v>0</v>
      </c>
      <c r="D38" s="395" t="e">
        <f t="shared" si="3"/>
        <v>#DIV/0!</v>
      </c>
      <c r="E38" s="395" t="e">
        <f t="shared" si="3"/>
        <v>#DIV/0!</v>
      </c>
      <c r="F38" s="396" t="e">
        <f t="shared" si="1"/>
        <v>#DIV/0!</v>
      </c>
    </row>
    <row r="39" spans="1:6" s="150" customFormat="1" ht="13.5" customHeight="1">
      <c r="A39" s="393">
        <v>5</v>
      </c>
      <c r="B39" s="394">
        <f t="shared" si="0"/>
        <v>54</v>
      </c>
      <c r="C39" s="395">
        <f>5B!G39+5C!G39</f>
        <v>0</v>
      </c>
      <c r="D39" s="395" t="e">
        <f t="shared" si="3"/>
        <v>#DIV/0!</v>
      </c>
      <c r="E39" s="395" t="e">
        <f t="shared" si="3"/>
        <v>#DIV/0!</v>
      </c>
      <c r="F39" s="396" t="e">
        <f t="shared" si="1"/>
        <v>#DIV/0!</v>
      </c>
    </row>
    <row r="40" spans="1:6" s="150" customFormat="1" ht="13.5" customHeight="1">
      <c r="A40" s="393">
        <v>5</v>
      </c>
      <c r="B40" s="394">
        <f t="shared" si="0"/>
        <v>55</v>
      </c>
      <c r="C40" s="395">
        <f>5B!G40+5C!G40</f>
        <v>0</v>
      </c>
      <c r="D40" s="395" t="e">
        <f t="shared" si="3"/>
        <v>#DIV/0!</v>
      </c>
      <c r="E40" s="395" t="e">
        <f t="shared" si="3"/>
        <v>#DIV/0!</v>
      </c>
      <c r="F40" s="396" t="e">
        <f t="shared" si="1"/>
        <v>#DIV/0!</v>
      </c>
    </row>
    <row r="41" spans="1:6" s="150" customFormat="1" ht="13.5" customHeight="1">
      <c r="A41" s="393">
        <v>5</v>
      </c>
      <c r="B41" s="394">
        <f t="shared" si="0"/>
        <v>56</v>
      </c>
      <c r="C41" s="395">
        <f>5B!G41+5C!G41</f>
        <v>0</v>
      </c>
      <c r="D41" s="395" t="e">
        <f t="shared" si="3"/>
        <v>#DIV/0!</v>
      </c>
      <c r="E41" s="395" t="e">
        <f t="shared" si="3"/>
        <v>#DIV/0!</v>
      </c>
      <c r="F41" s="396" t="e">
        <f t="shared" si="1"/>
        <v>#DIV/0!</v>
      </c>
    </row>
    <row r="42" spans="1:6" s="150" customFormat="1" ht="13.5" customHeight="1">
      <c r="A42" s="393">
        <v>5</v>
      </c>
      <c r="B42" s="398">
        <f t="shared" si="0"/>
        <v>57</v>
      </c>
      <c r="C42" s="395">
        <f>5B!G42+5C!G42</f>
        <v>0</v>
      </c>
      <c r="D42" s="395" t="e">
        <f t="shared" si="3"/>
        <v>#DIV/0!</v>
      </c>
      <c r="E42" s="395" t="e">
        <f t="shared" si="3"/>
        <v>#DIV/0!</v>
      </c>
      <c r="F42" s="396" t="e">
        <f t="shared" si="1"/>
        <v>#DIV/0!</v>
      </c>
    </row>
    <row r="43" spans="1:6" s="150" customFormat="1" ht="13.5" customHeight="1">
      <c r="A43" s="393">
        <v>5</v>
      </c>
      <c r="B43" s="394">
        <f t="shared" si="0"/>
        <v>58</v>
      </c>
      <c r="C43" s="395">
        <f>5B!G43+5C!G43</f>
        <v>0</v>
      </c>
      <c r="D43" s="395" t="e">
        <f t="shared" si="3"/>
        <v>#DIV/0!</v>
      </c>
      <c r="E43" s="395" t="e">
        <f t="shared" si="3"/>
        <v>#DIV/0!</v>
      </c>
      <c r="F43" s="396" t="e">
        <f t="shared" si="1"/>
        <v>#DIV/0!</v>
      </c>
    </row>
    <row r="44" spans="1:6" s="150" customFormat="1" ht="13.5" customHeight="1">
      <c r="A44" s="393">
        <v>5</v>
      </c>
      <c r="B44" s="394">
        <f t="shared" si="0"/>
        <v>59</v>
      </c>
      <c r="C44" s="395">
        <f>5B!G44+5C!G44</f>
        <v>0</v>
      </c>
      <c r="D44" s="395" t="e">
        <f t="shared" si="3"/>
        <v>#DIV/0!</v>
      </c>
      <c r="E44" s="395" t="e">
        <f t="shared" si="3"/>
        <v>#DIV/0!</v>
      </c>
      <c r="F44" s="396" t="e">
        <f t="shared" si="1"/>
        <v>#DIV/0!</v>
      </c>
    </row>
    <row r="45" spans="1:6" s="150" customFormat="1" ht="13.5" customHeight="1">
      <c r="A45" s="393">
        <v>5</v>
      </c>
      <c r="B45" s="394">
        <f t="shared" si="0"/>
        <v>60</v>
      </c>
      <c r="C45" s="395">
        <f>5B!G45+5C!G45</f>
        <v>0</v>
      </c>
      <c r="D45" s="395" t="e">
        <f t="shared" si="3"/>
        <v>#DIV/0!</v>
      </c>
      <c r="E45" s="395" t="e">
        <f t="shared" si="3"/>
        <v>#DIV/0!</v>
      </c>
      <c r="F45" s="396" t="e">
        <f t="shared" si="1"/>
        <v>#DIV/0!</v>
      </c>
    </row>
    <row r="46" spans="1:6" s="150" customFormat="1" ht="13.5" customHeight="1">
      <c r="A46" s="393">
        <v>5</v>
      </c>
      <c r="B46" s="394">
        <f t="shared" si="0"/>
        <v>61</v>
      </c>
      <c r="C46" s="395">
        <f>5B!G46+5C!G46</f>
        <v>0</v>
      </c>
      <c r="D46" s="395" t="e">
        <f t="shared" si="3"/>
        <v>#DIV/0!</v>
      </c>
      <c r="E46" s="395" t="e">
        <f t="shared" si="3"/>
        <v>#DIV/0!</v>
      </c>
      <c r="F46" s="396" t="e">
        <f t="shared" si="1"/>
        <v>#DIV/0!</v>
      </c>
    </row>
    <row r="47" spans="1:6" s="150" customFormat="1" ht="13.5" customHeight="1">
      <c r="A47" s="393">
        <v>5</v>
      </c>
      <c r="B47" s="394">
        <f t="shared" si="0"/>
        <v>62</v>
      </c>
      <c r="C47" s="395">
        <f>5B!G47+5C!G47</f>
        <v>0</v>
      </c>
      <c r="D47" s="395" t="e">
        <f t="shared" si="3"/>
        <v>#DIV/0!</v>
      </c>
      <c r="E47" s="395" t="e">
        <f t="shared" si="3"/>
        <v>#DIV/0!</v>
      </c>
      <c r="F47" s="396" t="e">
        <f t="shared" si="1"/>
        <v>#DIV/0!</v>
      </c>
    </row>
    <row r="48" spans="1:6" s="150" customFormat="1" ht="13.5" customHeight="1">
      <c r="A48" s="397">
        <v>5</v>
      </c>
      <c r="B48" s="394">
        <f t="shared" si="0"/>
        <v>63</v>
      </c>
      <c r="C48" s="395">
        <f>5B!G48+5C!G48</f>
        <v>0</v>
      </c>
      <c r="D48" s="395" t="e">
        <f t="shared" si="3"/>
        <v>#DIV/0!</v>
      </c>
      <c r="E48" s="395" t="e">
        <f t="shared" si="3"/>
        <v>#DIV/0!</v>
      </c>
      <c r="F48" s="396" t="e">
        <f t="shared" si="1"/>
        <v>#DIV/0!</v>
      </c>
    </row>
    <row r="49" spans="1:6" s="150" customFormat="1" ht="13.5" customHeight="1">
      <c r="A49" s="393">
        <v>6</v>
      </c>
      <c r="B49" s="394">
        <f t="shared" si="0"/>
        <v>64</v>
      </c>
      <c r="C49" s="395">
        <f>5B!G49+5C!G49</f>
        <v>0</v>
      </c>
      <c r="D49" s="395" t="e">
        <f t="shared" si="3"/>
        <v>#DIV/0!</v>
      </c>
      <c r="E49" s="395" t="e">
        <f t="shared" si="3"/>
        <v>#DIV/0!</v>
      </c>
      <c r="F49" s="396" t="e">
        <f t="shared" si="1"/>
        <v>#DIV/0!</v>
      </c>
    </row>
    <row r="50" spans="1:6" s="150" customFormat="1" ht="13.5" customHeight="1">
      <c r="A50" s="393">
        <v>6</v>
      </c>
      <c r="B50" s="394">
        <f t="shared" si="0"/>
        <v>65</v>
      </c>
      <c r="C50" s="395">
        <f>5B!G50+5C!G50</f>
        <v>0</v>
      </c>
      <c r="D50" s="395" t="e">
        <f t="shared" si="3"/>
        <v>#DIV/0!</v>
      </c>
      <c r="E50" s="395" t="e">
        <f t="shared" si="3"/>
        <v>#DIV/0!</v>
      </c>
      <c r="F50" s="396" t="e">
        <f t="shared" si="1"/>
        <v>#DIV/0!</v>
      </c>
    </row>
    <row r="51" spans="1:6" s="150" customFormat="1" ht="13.5" customHeight="1">
      <c r="A51" s="393">
        <v>6</v>
      </c>
      <c r="B51" s="394">
        <f t="shared" si="0"/>
        <v>66</v>
      </c>
      <c r="C51" s="395">
        <f>5B!G51+5C!G51</f>
        <v>0</v>
      </c>
      <c r="D51" s="395" t="e">
        <f t="shared" si="3"/>
        <v>#DIV/0!</v>
      </c>
      <c r="E51" s="395" t="e">
        <f t="shared" si="3"/>
        <v>#DIV/0!</v>
      </c>
      <c r="F51" s="396" t="e">
        <f t="shared" si="1"/>
        <v>#DIV/0!</v>
      </c>
    </row>
    <row r="52" spans="1:6" s="150" customFormat="1" ht="13.5" customHeight="1">
      <c r="A52" s="393">
        <v>6</v>
      </c>
      <c r="B52" s="394">
        <f t="shared" si="0"/>
        <v>67</v>
      </c>
      <c r="C52" s="395">
        <f>5B!G52+5C!G52</f>
        <v>0</v>
      </c>
      <c r="D52" s="395" t="e">
        <f t="shared" si="3"/>
        <v>#DIV/0!</v>
      </c>
      <c r="E52" s="395" t="e">
        <f t="shared" si="3"/>
        <v>#DIV/0!</v>
      </c>
      <c r="F52" s="396" t="e">
        <f t="shared" si="1"/>
        <v>#DIV/0!</v>
      </c>
    </row>
    <row r="53" spans="1:6" s="150" customFormat="1" ht="13.5" customHeight="1">
      <c r="A53" s="393">
        <v>6</v>
      </c>
      <c r="B53" s="394">
        <f t="shared" si="0"/>
        <v>68</v>
      </c>
      <c r="C53" s="395">
        <f>5B!G53+5C!G53</f>
        <v>0</v>
      </c>
      <c r="D53" s="395" t="e">
        <f aca="true" t="shared" si="4" ref="D53:E68">D52</f>
        <v>#DIV/0!</v>
      </c>
      <c r="E53" s="395" t="e">
        <f t="shared" si="4"/>
        <v>#DIV/0!</v>
      </c>
      <c r="F53" s="396" t="e">
        <f t="shared" si="1"/>
        <v>#DIV/0!</v>
      </c>
    </row>
    <row r="54" spans="1:6" s="150" customFormat="1" ht="13.5" customHeight="1" thickBot="1">
      <c r="A54" s="393">
        <v>6</v>
      </c>
      <c r="B54" s="399">
        <f t="shared" si="0"/>
        <v>69</v>
      </c>
      <c r="C54" s="395">
        <f>5B!G54+5C!G54</f>
        <v>0</v>
      </c>
      <c r="D54" s="395" t="e">
        <f t="shared" si="4"/>
        <v>#DIV/0!</v>
      </c>
      <c r="E54" s="395" t="e">
        <f t="shared" si="4"/>
        <v>#DIV/0!</v>
      </c>
      <c r="F54" s="396" t="e">
        <f t="shared" si="1"/>
        <v>#DIV/0!</v>
      </c>
    </row>
    <row r="55" spans="1:6" s="150" customFormat="1" ht="13.5" customHeight="1" thickTop="1">
      <c r="A55" s="393">
        <v>6</v>
      </c>
      <c r="B55" s="394">
        <f t="shared" si="0"/>
        <v>70</v>
      </c>
      <c r="C55" s="395">
        <f>5B!G55+5C!G55</f>
        <v>0</v>
      </c>
      <c r="D55" s="395" t="e">
        <f t="shared" si="4"/>
        <v>#DIV/0!</v>
      </c>
      <c r="E55" s="395" t="e">
        <f t="shared" si="4"/>
        <v>#DIV/0!</v>
      </c>
      <c r="F55" s="396" t="e">
        <f t="shared" si="1"/>
        <v>#DIV/0!</v>
      </c>
    </row>
    <row r="56" spans="1:6" s="150" customFormat="1" ht="13.5" customHeight="1">
      <c r="A56" s="393">
        <v>6</v>
      </c>
      <c r="B56" s="394">
        <f t="shared" si="0"/>
        <v>71</v>
      </c>
      <c r="C56" s="395">
        <f>5B!G56+5C!G56</f>
        <v>0</v>
      </c>
      <c r="D56" s="395" t="e">
        <f t="shared" si="4"/>
        <v>#DIV/0!</v>
      </c>
      <c r="E56" s="395" t="e">
        <f t="shared" si="4"/>
        <v>#DIV/0!</v>
      </c>
      <c r="F56" s="396" t="e">
        <f t="shared" si="1"/>
        <v>#DIV/0!</v>
      </c>
    </row>
    <row r="57" spans="1:6" s="150" customFormat="1" ht="13.5" customHeight="1">
      <c r="A57" s="393">
        <v>6</v>
      </c>
      <c r="B57" s="394">
        <f t="shared" si="0"/>
        <v>72</v>
      </c>
      <c r="C57" s="395">
        <f>5B!G57+5C!G57</f>
        <v>0</v>
      </c>
      <c r="D57" s="395" t="e">
        <f t="shared" si="4"/>
        <v>#DIV/0!</v>
      </c>
      <c r="E57" s="395" t="e">
        <f t="shared" si="4"/>
        <v>#DIV/0!</v>
      </c>
      <c r="F57" s="396" t="e">
        <f t="shared" si="1"/>
        <v>#DIV/0!</v>
      </c>
    </row>
    <row r="58" spans="1:6" s="150" customFormat="1" ht="13.5" customHeight="1">
      <c r="A58" s="393">
        <v>6</v>
      </c>
      <c r="B58" s="394">
        <f t="shared" si="0"/>
        <v>73</v>
      </c>
      <c r="C58" s="395">
        <f>5B!G58+5C!G58</f>
        <v>0</v>
      </c>
      <c r="D58" s="395" t="e">
        <f t="shared" si="4"/>
        <v>#DIV/0!</v>
      </c>
      <c r="E58" s="395" t="e">
        <f t="shared" si="4"/>
        <v>#DIV/0!</v>
      </c>
      <c r="F58" s="396" t="e">
        <f t="shared" si="1"/>
        <v>#DIV/0!</v>
      </c>
    </row>
    <row r="59" spans="1:6" s="150" customFormat="1" ht="13.5" customHeight="1">
      <c r="A59" s="393">
        <v>6</v>
      </c>
      <c r="B59" s="394">
        <f t="shared" si="0"/>
        <v>74</v>
      </c>
      <c r="C59" s="395">
        <f>5B!G59+5C!G59</f>
        <v>0</v>
      </c>
      <c r="D59" s="395" t="e">
        <f t="shared" si="4"/>
        <v>#DIV/0!</v>
      </c>
      <c r="E59" s="395" t="e">
        <f t="shared" si="4"/>
        <v>#DIV/0!</v>
      </c>
      <c r="F59" s="396" t="e">
        <f t="shared" si="1"/>
        <v>#DIV/0!</v>
      </c>
    </row>
    <row r="60" spans="1:6" s="150" customFormat="1" ht="13.5" customHeight="1">
      <c r="A60" s="397">
        <v>6</v>
      </c>
      <c r="B60" s="394">
        <f t="shared" si="0"/>
        <v>75</v>
      </c>
      <c r="C60" s="395">
        <f>5B!G60+5C!G60</f>
        <v>0</v>
      </c>
      <c r="D60" s="395" t="e">
        <f t="shared" si="4"/>
        <v>#DIV/0!</v>
      </c>
      <c r="E60" s="395" t="e">
        <f t="shared" si="4"/>
        <v>#DIV/0!</v>
      </c>
      <c r="F60" s="396" t="e">
        <f t="shared" si="1"/>
        <v>#DIV/0!</v>
      </c>
    </row>
    <row r="61" spans="1:6" s="150" customFormat="1" ht="13.5" customHeight="1">
      <c r="A61" s="393">
        <v>7</v>
      </c>
      <c r="B61" s="394">
        <f t="shared" si="0"/>
        <v>76</v>
      </c>
      <c r="C61" s="395">
        <f>5B!G61+5C!G61</f>
        <v>0</v>
      </c>
      <c r="D61" s="395" t="e">
        <f t="shared" si="4"/>
        <v>#DIV/0!</v>
      </c>
      <c r="E61" s="395" t="e">
        <f t="shared" si="4"/>
        <v>#DIV/0!</v>
      </c>
      <c r="F61" s="396" t="e">
        <f t="shared" si="1"/>
        <v>#DIV/0!</v>
      </c>
    </row>
    <row r="62" spans="1:6" s="150" customFormat="1" ht="13.5" customHeight="1">
      <c r="A62" s="393">
        <v>7</v>
      </c>
      <c r="B62" s="394">
        <f t="shared" si="0"/>
        <v>77</v>
      </c>
      <c r="C62" s="395">
        <f>5B!G62+5C!G62</f>
        <v>0</v>
      </c>
      <c r="D62" s="395" t="e">
        <f t="shared" si="4"/>
        <v>#DIV/0!</v>
      </c>
      <c r="E62" s="395" t="e">
        <f t="shared" si="4"/>
        <v>#DIV/0!</v>
      </c>
      <c r="F62" s="396" t="e">
        <f t="shared" si="1"/>
        <v>#DIV/0!</v>
      </c>
    </row>
    <row r="63" spans="1:6" s="150" customFormat="1" ht="13.5" customHeight="1">
      <c r="A63" s="393">
        <v>7</v>
      </c>
      <c r="B63" s="394">
        <f t="shared" si="0"/>
        <v>78</v>
      </c>
      <c r="C63" s="395">
        <f>5B!G63+5C!G63</f>
        <v>0</v>
      </c>
      <c r="D63" s="395" t="e">
        <f t="shared" si="4"/>
        <v>#DIV/0!</v>
      </c>
      <c r="E63" s="395" t="e">
        <f t="shared" si="4"/>
        <v>#DIV/0!</v>
      </c>
      <c r="F63" s="396" t="e">
        <f t="shared" si="1"/>
        <v>#DIV/0!</v>
      </c>
    </row>
    <row r="64" spans="1:6" s="150" customFormat="1" ht="13.5" customHeight="1">
      <c r="A64" s="393">
        <v>7</v>
      </c>
      <c r="B64" s="394">
        <f t="shared" si="0"/>
        <v>79</v>
      </c>
      <c r="C64" s="395">
        <f>5B!G64+5C!G64</f>
        <v>0</v>
      </c>
      <c r="D64" s="395" t="e">
        <f t="shared" si="4"/>
        <v>#DIV/0!</v>
      </c>
      <c r="E64" s="395" t="e">
        <f t="shared" si="4"/>
        <v>#DIV/0!</v>
      </c>
      <c r="F64" s="396" t="e">
        <f t="shared" si="1"/>
        <v>#DIV/0!</v>
      </c>
    </row>
    <row r="65" spans="1:6" s="150" customFormat="1" ht="13.5" customHeight="1">
      <c r="A65" s="393">
        <v>7</v>
      </c>
      <c r="B65" s="394">
        <f t="shared" si="0"/>
        <v>80</v>
      </c>
      <c r="C65" s="395">
        <f>5B!G65+5C!G65</f>
        <v>0</v>
      </c>
      <c r="D65" s="395" t="e">
        <f t="shared" si="4"/>
        <v>#DIV/0!</v>
      </c>
      <c r="E65" s="395" t="e">
        <f t="shared" si="4"/>
        <v>#DIV/0!</v>
      </c>
      <c r="F65" s="396" t="e">
        <f t="shared" si="1"/>
        <v>#DIV/0!</v>
      </c>
    </row>
    <row r="66" spans="1:6" s="150" customFormat="1" ht="13.5" customHeight="1">
      <c r="A66" s="393">
        <v>7</v>
      </c>
      <c r="B66" s="398">
        <f t="shared" si="0"/>
        <v>81</v>
      </c>
      <c r="C66" s="395">
        <f>5B!G66+5C!G66</f>
        <v>0</v>
      </c>
      <c r="D66" s="395" t="e">
        <f t="shared" si="4"/>
        <v>#DIV/0!</v>
      </c>
      <c r="E66" s="395" t="e">
        <f t="shared" si="4"/>
        <v>#DIV/0!</v>
      </c>
      <c r="F66" s="396" t="e">
        <f t="shared" si="1"/>
        <v>#DIV/0!</v>
      </c>
    </row>
    <row r="67" spans="1:6" s="150" customFormat="1" ht="13.5" customHeight="1">
      <c r="A67" s="393">
        <v>7</v>
      </c>
      <c r="B67" s="394">
        <f t="shared" si="0"/>
        <v>82</v>
      </c>
      <c r="C67" s="395">
        <f>5B!G67+5C!G67</f>
        <v>0</v>
      </c>
      <c r="D67" s="395" t="e">
        <f t="shared" si="4"/>
        <v>#DIV/0!</v>
      </c>
      <c r="E67" s="395" t="e">
        <f t="shared" si="4"/>
        <v>#DIV/0!</v>
      </c>
      <c r="F67" s="396" t="e">
        <f t="shared" si="1"/>
        <v>#DIV/0!</v>
      </c>
    </row>
    <row r="68" spans="1:6" s="150" customFormat="1" ht="13.5" customHeight="1">
      <c r="A68" s="393">
        <v>7</v>
      </c>
      <c r="B68" s="394">
        <f t="shared" si="0"/>
        <v>83</v>
      </c>
      <c r="C68" s="395">
        <f>5B!G68+5C!G68</f>
        <v>0</v>
      </c>
      <c r="D68" s="395" t="e">
        <f t="shared" si="4"/>
        <v>#DIV/0!</v>
      </c>
      <c r="E68" s="395" t="e">
        <f t="shared" si="4"/>
        <v>#DIV/0!</v>
      </c>
      <c r="F68" s="396" t="e">
        <f t="shared" si="1"/>
        <v>#DIV/0!</v>
      </c>
    </row>
    <row r="69" spans="1:6" s="150" customFormat="1" ht="13.5" customHeight="1">
      <c r="A69" s="393">
        <v>7</v>
      </c>
      <c r="B69" s="394">
        <f t="shared" si="0"/>
        <v>84</v>
      </c>
      <c r="C69" s="395">
        <f>5B!G69+5C!G69</f>
        <v>0</v>
      </c>
      <c r="D69" s="395" t="e">
        <f aca="true" t="shared" si="5" ref="D69:E84">D68</f>
        <v>#DIV/0!</v>
      </c>
      <c r="E69" s="395" t="e">
        <f t="shared" si="5"/>
        <v>#DIV/0!</v>
      </c>
      <c r="F69" s="396" t="e">
        <f t="shared" si="1"/>
        <v>#DIV/0!</v>
      </c>
    </row>
    <row r="70" spans="1:6" s="150" customFormat="1" ht="13.5" customHeight="1">
      <c r="A70" s="393">
        <v>7</v>
      </c>
      <c r="B70" s="394">
        <f t="shared" si="0"/>
        <v>85</v>
      </c>
      <c r="C70" s="395">
        <f>5B!G70+5C!G70</f>
        <v>0</v>
      </c>
      <c r="D70" s="395" t="e">
        <f t="shared" si="5"/>
        <v>#DIV/0!</v>
      </c>
      <c r="E70" s="395" t="e">
        <f t="shared" si="5"/>
        <v>#DIV/0!</v>
      </c>
      <c r="F70" s="396" t="e">
        <f t="shared" si="1"/>
        <v>#DIV/0!</v>
      </c>
    </row>
    <row r="71" spans="1:6" s="150" customFormat="1" ht="13.5" customHeight="1">
      <c r="A71" s="393">
        <v>7</v>
      </c>
      <c r="B71" s="394">
        <f t="shared" si="0"/>
        <v>86</v>
      </c>
      <c r="C71" s="395">
        <f>5B!G71+5C!G71</f>
        <v>0</v>
      </c>
      <c r="D71" s="395" t="e">
        <f t="shared" si="5"/>
        <v>#DIV/0!</v>
      </c>
      <c r="E71" s="395" t="e">
        <f t="shared" si="5"/>
        <v>#DIV/0!</v>
      </c>
      <c r="F71" s="396" t="e">
        <f t="shared" si="1"/>
        <v>#DIV/0!</v>
      </c>
    </row>
    <row r="72" spans="1:6" s="150" customFormat="1" ht="13.5" customHeight="1">
      <c r="A72" s="397">
        <v>7</v>
      </c>
      <c r="B72" s="394">
        <f t="shared" si="0"/>
        <v>87</v>
      </c>
      <c r="C72" s="395">
        <f>5B!G72+5C!G72</f>
        <v>0</v>
      </c>
      <c r="D72" s="395" t="e">
        <f t="shared" si="5"/>
        <v>#DIV/0!</v>
      </c>
      <c r="E72" s="395" t="e">
        <f t="shared" si="5"/>
        <v>#DIV/0!</v>
      </c>
      <c r="F72" s="396" t="e">
        <f t="shared" si="1"/>
        <v>#DIV/0!</v>
      </c>
    </row>
    <row r="73" spans="1:6" s="150" customFormat="1" ht="13.5" customHeight="1">
      <c r="A73" s="393">
        <v>8</v>
      </c>
      <c r="B73" s="394">
        <f t="shared" si="0"/>
        <v>88</v>
      </c>
      <c r="C73" s="395">
        <f>5B!G73+5C!G73</f>
        <v>0</v>
      </c>
      <c r="D73" s="395" t="e">
        <f t="shared" si="5"/>
        <v>#DIV/0!</v>
      </c>
      <c r="E73" s="395" t="e">
        <f t="shared" si="5"/>
        <v>#DIV/0!</v>
      </c>
      <c r="F73" s="396" t="e">
        <f t="shared" si="1"/>
        <v>#DIV/0!</v>
      </c>
    </row>
    <row r="74" spans="1:6" s="150" customFormat="1" ht="13.5" customHeight="1">
      <c r="A74" s="393">
        <v>8</v>
      </c>
      <c r="B74" s="394">
        <f t="shared" si="0"/>
        <v>89</v>
      </c>
      <c r="C74" s="395">
        <f>5B!G74+5C!G74</f>
        <v>0</v>
      </c>
      <c r="D74" s="395" t="e">
        <f t="shared" si="5"/>
        <v>#DIV/0!</v>
      </c>
      <c r="E74" s="395" t="e">
        <f t="shared" si="5"/>
        <v>#DIV/0!</v>
      </c>
      <c r="F74" s="396" t="e">
        <f t="shared" si="1"/>
        <v>#DIV/0!</v>
      </c>
    </row>
    <row r="75" spans="1:6" s="150" customFormat="1" ht="13.5" customHeight="1">
      <c r="A75" s="393">
        <v>8</v>
      </c>
      <c r="B75" s="394">
        <f t="shared" si="0"/>
        <v>90</v>
      </c>
      <c r="C75" s="395">
        <f>5B!G75+5C!G75</f>
        <v>0</v>
      </c>
      <c r="D75" s="395" t="e">
        <f t="shared" si="5"/>
        <v>#DIV/0!</v>
      </c>
      <c r="E75" s="395" t="e">
        <f t="shared" si="5"/>
        <v>#DIV/0!</v>
      </c>
      <c r="F75" s="396" t="e">
        <f t="shared" si="1"/>
        <v>#DIV/0!</v>
      </c>
    </row>
    <row r="76" spans="1:6" s="150" customFormat="1" ht="13.5" customHeight="1">
      <c r="A76" s="393">
        <v>8</v>
      </c>
      <c r="B76" s="394">
        <f t="shared" si="0"/>
        <v>91</v>
      </c>
      <c r="C76" s="395">
        <f>5B!G76+5C!G76</f>
        <v>0</v>
      </c>
      <c r="D76" s="395" t="e">
        <f t="shared" si="5"/>
        <v>#DIV/0!</v>
      </c>
      <c r="E76" s="395" t="e">
        <f t="shared" si="5"/>
        <v>#DIV/0!</v>
      </c>
      <c r="F76" s="396" t="e">
        <f t="shared" si="1"/>
        <v>#DIV/0!</v>
      </c>
    </row>
    <row r="77" spans="1:6" s="150" customFormat="1" ht="13.5" customHeight="1">
      <c r="A77" s="393">
        <v>8</v>
      </c>
      <c r="B77" s="394">
        <f t="shared" si="0"/>
        <v>92</v>
      </c>
      <c r="C77" s="395">
        <f>5B!G77+5C!G77</f>
        <v>0</v>
      </c>
      <c r="D77" s="395" t="e">
        <f t="shared" si="5"/>
        <v>#DIV/0!</v>
      </c>
      <c r="E77" s="395" t="e">
        <f t="shared" si="5"/>
        <v>#DIV/0!</v>
      </c>
      <c r="F77" s="396" t="e">
        <f t="shared" si="1"/>
        <v>#DIV/0!</v>
      </c>
    </row>
    <row r="78" spans="1:6" s="150" customFormat="1" ht="13.5" customHeight="1">
      <c r="A78" s="393">
        <v>8</v>
      </c>
      <c r="B78" s="398">
        <f t="shared" si="0"/>
        <v>93</v>
      </c>
      <c r="C78" s="395">
        <f>5B!G78+5C!G78</f>
        <v>0</v>
      </c>
      <c r="D78" s="395" t="e">
        <f t="shared" si="5"/>
        <v>#DIV/0!</v>
      </c>
      <c r="E78" s="395" t="e">
        <f t="shared" si="5"/>
        <v>#DIV/0!</v>
      </c>
      <c r="F78" s="396" t="e">
        <f t="shared" si="1"/>
        <v>#DIV/0!</v>
      </c>
    </row>
    <row r="79" spans="1:6" s="150" customFormat="1" ht="13.5" customHeight="1">
      <c r="A79" s="393">
        <v>8</v>
      </c>
      <c r="B79" s="394">
        <f t="shared" si="0"/>
        <v>94</v>
      </c>
      <c r="C79" s="395">
        <f>5B!G79+5C!G79</f>
        <v>0</v>
      </c>
      <c r="D79" s="395" t="e">
        <f t="shared" si="5"/>
        <v>#DIV/0!</v>
      </c>
      <c r="E79" s="395" t="e">
        <f t="shared" si="5"/>
        <v>#DIV/0!</v>
      </c>
      <c r="F79" s="396" t="e">
        <f t="shared" si="1"/>
        <v>#DIV/0!</v>
      </c>
    </row>
    <row r="80" spans="1:6" s="150" customFormat="1" ht="13.5" customHeight="1">
      <c r="A80" s="393">
        <v>8</v>
      </c>
      <c r="B80" s="394">
        <f t="shared" si="0"/>
        <v>95</v>
      </c>
      <c r="C80" s="395">
        <f>5B!G80+5C!G80</f>
        <v>0</v>
      </c>
      <c r="D80" s="395" t="e">
        <f t="shared" si="5"/>
        <v>#DIV/0!</v>
      </c>
      <c r="E80" s="395" t="e">
        <f t="shared" si="5"/>
        <v>#DIV/0!</v>
      </c>
      <c r="F80" s="396" t="e">
        <f t="shared" si="1"/>
        <v>#DIV/0!</v>
      </c>
    </row>
    <row r="81" spans="1:6" s="150" customFormat="1" ht="13.5" customHeight="1">
      <c r="A81" s="393">
        <v>8</v>
      </c>
      <c r="B81" s="394">
        <f t="shared" si="0"/>
        <v>96</v>
      </c>
      <c r="C81" s="395">
        <f>5B!G81+5C!G81</f>
        <v>0</v>
      </c>
      <c r="D81" s="395" t="e">
        <f t="shared" si="5"/>
        <v>#DIV/0!</v>
      </c>
      <c r="E81" s="395" t="e">
        <f t="shared" si="5"/>
        <v>#DIV/0!</v>
      </c>
      <c r="F81" s="396" t="e">
        <f t="shared" si="1"/>
        <v>#DIV/0!</v>
      </c>
    </row>
    <row r="82" spans="1:6" s="150" customFormat="1" ht="13.5" customHeight="1">
      <c r="A82" s="393">
        <v>8</v>
      </c>
      <c r="B82" s="394">
        <f t="shared" si="0"/>
        <v>97</v>
      </c>
      <c r="C82" s="395">
        <f>5B!G82+5C!G82</f>
        <v>0</v>
      </c>
      <c r="D82" s="395" t="e">
        <f t="shared" si="5"/>
        <v>#DIV/0!</v>
      </c>
      <c r="E82" s="395" t="e">
        <f t="shared" si="5"/>
        <v>#DIV/0!</v>
      </c>
      <c r="F82" s="396" t="e">
        <f t="shared" si="1"/>
        <v>#DIV/0!</v>
      </c>
    </row>
    <row r="83" spans="1:6" s="150" customFormat="1" ht="13.5" customHeight="1">
      <c r="A83" s="393">
        <v>8</v>
      </c>
      <c r="B83" s="394">
        <f t="shared" si="0"/>
        <v>98</v>
      </c>
      <c r="C83" s="395">
        <f>5B!G83+5C!G83</f>
        <v>0</v>
      </c>
      <c r="D83" s="395" t="e">
        <f t="shared" si="5"/>
        <v>#DIV/0!</v>
      </c>
      <c r="E83" s="395" t="e">
        <f t="shared" si="5"/>
        <v>#DIV/0!</v>
      </c>
      <c r="F83" s="396" t="e">
        <f t="shared" si="1"/>
        <v>#DIV/0!</v>
      </c>
    </row>
    <row r="84" spans="1:6" s="150" customFormat="1" ht="13.5" customHeight="1">
      <c r="A84" s="397">
        <v>8</v>
      </c>
      <c r="B84" s="394">
        <f aca="true" t="shared" si="6" ref="B84:B147">B83+1</f>
        <v>99</v>
      </c>
      <c r="C84" s="395">
        <f>5B!G84+5C!G84</f>
        <v>0</v>
      </c>
      <c r="D84" s="395" t="e">
        <f t="shared" si="5"/>
        <v>#DIV/0!</v>
      </c>
      <c r="E84" s="395" t="e">
        <f t="shared" si="5"/>
        <v>#DIV/0!</v>
      </c>
      <c r="F84" s="396" t="e">
        <f aca="true" t="shared" si="7" ref="F84:F147">C84+D84+E84</f>
        <v>#DIV/0!</v>
      </c>
    </row>
    <row r="85" spans="1:6" s="150" customFormat="1" ht="13.5" customHeight="1">
      <c r="A85" s="393">
        <v>9</v>
      </c>
      <c r="B85" s="394">
        <f t="shared" si="6"/>
        <v>100</v>
      </c>
      <c r="C85" s="395">
        <f>5B!G85+5C!G85</f>
        <v>0</v>
      </c>
      <c r="D85" s="395" t="e">
        <f aca="true" t="shared" si="8" ref="D85:E100">D84</f>
        <v>#DIV/0!</v>
      </c>
      <c r="E85" s="395" t="e">
        <f t="shared" si="8"/>
        <v>#DIV/0!</v>
      </c>
      <c r="F85" s="396" t="e">
        <f t="shared" si="7"/>
        <v>#DIV/0!</v>
      </c>
    </row>
    <row r="86" spans="1:6" s="150" customFormat="1" ht="13.5" customHeight="1">
      <c r="A86" s="393">
        <v>9</v>
      </c>
      <c r="B86" s="394">
        <f t="shared" si="6"/>
        <v>101</v>
      </c>
      <c r="C86" s="395">
        <f>5B!G86+5C!G86</f>
        <v>0</v>
      </c>
      <c r="D86" s="395" t="e">
        <f t="shared" si="8"/>
        <v>#DIV/0!</v>
      </c>
      <c r="E86" s="395" t="e">
        <f t="shared" si="8"/>
        <v>#DIV/0!</v>
      </c>
      <c r="F86" s="396" t="e">
        <f t="shared" si="7"/>
        <v>#DIV/0!</v>
      </c>
    </row>
    <row r="87" spans="1:6" s="150" customFormat="1" ht="13.5" customHeight="1">
      <c r="A87" s="393">
        <v>9</v>
      </c>
      <c r="B87" s="394">
        <f t="shared" si="6"/>
        <v>102</v>
      </c>
      <c r="C87" s="395">
        <f>5B!G87+5C!G87</f>
        <v>0</v>
      </c>
      <c r="D87" s="395" t="e">
        <f t="shared" si="8"/>
        <v>#DIV/0!</v>
      </c>
      <c r="E87" s="395" t="e">
        <f t="shared" si="8"/>
        <v>#DIV/0!</v>
      </c>
      <c r="F87" s="396" t="e">
        <f t="shared" si="7"/>
        <v>#DIV/0!</v>
      </c>
    </row>
    <row r="88" spans="1:6" s="150" customFormat="1" ht="13.5" customHeight="1">
      <c r="A88" s="393">
        <v>9</v>
      </c>
      <c r="B88" s="394">
        <f t="shared" si="6"/>
        <v>103</v>
      </c>
      <c r="C88" s="395">
        <f>5B!G88+5C!G88</f>
        <v>0</v>
      </c>
      <c r="D88" s="395" t="e">
        <f t="shared" si="8"/>
        <v>#DIV/0!</v>
      </c>
      <c r="E88" s="395" t="e">
        <f t="shared" si="8"/>
        <v>#DIV/0!</v>
      </c>
      <c r="F88" s="396" t="e">
        <f t="shared" si="7"/>
        <v>#DIV/0!</v>
      </c>
    </row>
    <row r="89" spans="1:6" s="150" customFormat="1" ht="13.5" customHeight="1">
      <c r="A89" s="393">
        <v>9</v>
      </c>
      <c r="B89" s="394">
        <f t="shared" si="6"/>
        <v>104</v>
      </c>
      <c r="C89" s="395">
        <f>5B!G89+5C!G89</f>
        <v>0</v>
      </c>
      <c r="D89" s="395" t="e">
        <f t="shared" si="8"/>
        <v>#DIV/0!</v>
      </c>
      <c r="E89" s="395" t="e">
        <f t="shared" si="8"/>
        <v>#DIV/0!</v>
      </c>
      <c r="F89" s="396" t="e">
        <f t="shared" si="7"/>
        <v>#DIV/0!</v>
      </c>
    </row>
    <row r="90" spans="1:6" s="150" customFormat="1" ht="13.5" customHeight="1" thickBot="1">
      <c r="A90" s="393">
        <v>9</v>
      </c>
      <c r="B90" s="399">
        <f t="shared" si="6"/>
        <v>105</v>
      </c>
      <c r="C90" s="395">
        <f>5B!G90+5C!G90</f>
        <v>0</v>
      </c>
      <c r="D90" s="395" t="e">
        <f t="shared" si="8"/>
        <v>#DIV/0!</v>
      </c>
      <c r="E90" s="395" t="e">
        <f t="shared" si="8"/>
        <v>#DIV/0!</v>
      </c>
      <c r="F90" s="396" t="e">
        <f t="shared" si="7"/>
        <v>#DIV/0!</v>
      </c>
    </row>
    <row r="91" spans="1:6" s="150" customFormat="1" ht="13.5" customHeight="1" thickTop="1">
      <c r="A91" s="393">
        <v>9</v>
      </c>
      <c r="B91" s="394">
        <f t="shared" si="6"/>
        <v>106</v>
      </c>
      <c r="C91" s="395">
        <f>5B!G91+5C!G91</f>
        <v>0</v>
      </c>
      <c r="D91" s="395" t="e">
        <f t="shared" si="8"/>
        <v>#DIV/0!</v>
      </c>
      <c r="E91" s="395" t="e">
        <f t="shared" si="8"/>
        <v>#DIV/0!</v>
      </c>
      <c r="F91" s="396" t="e">
        <f t="shared" si="7"/>
        <v>#DIV/0!</v>
      </c>
    </row>
    <row r="92" spans="1:6" s="150" customFormat="1" ht="13.5" customHeight="1">
      <c r="A92" s="393">
        <v>9</v>
      </c>
      <c r="B92" s="394">
        <f t="shared" si="6"/>
        <v>107</v>
      </c>
      <c r="C92" s="395">
        <f>5B!G92+5C!G92</f>
        <v>0</v>
      </c>
      <c r="D92" s="395" t="e">
        <f t="shared" si="8"/>
        <v>#DIV/0!</v>
      </c>
      <c r="E92" s="395" t="e">
        <f t="shared" si="8"/>
        <v>#DIV/0!</v>
      </c>
      <c r="F92" s="396" t="e">
        <f t="shared" si="7"/>
        <v>#DIV/0!</v>
      </c>
    </row>
    <row r="93" spans="1:6" s="150" customFormat="1" ht="13.5" customHeight="1">
      <c r="A93" s="393">
        <v>9</v>
      </c>
      <c r="B93" s="394">
        <f t="shared" si="6"/>
        <v>108</v>
      </c>
      <c r="C93" s="395">
        <f>5B!G93+5C!G93</f>
        <v>0</v>
      </c>
      <c r="D93" s="395" t="e">
        <f t="shared" si="8"/>
        <v>#DIV/0!</v>
      </c>
      <c r="E93" s="395" t="e">
        <f t="shared" si="8"/>
        <v>#DIV/0!</v>
      </c>
      <c r="F93" s="396" t="e">
        <f t="shared" si="7"/>
        <v>#DIV/0!</v>
      </c>
    </row>
    <row r="94" spans="1:6" s="150" customFormat="1" ht="13.5" customHeight="1">
      <c r="A94" s="393">
        <v>9</v>
      </c>
      <c r="B94" s="394">
        <f t="shared" si="6"/>
        <v>109</v>
      </c>
      <c r="C94" s="395">
        <f>5B!G94+5C!G94</f>
        <v>0</v>
      </c>
      <c r="D94" s="395" t="e">
        <f t="shared" si="8"/>
        <v>#DIV/0!</v>
      </c>
      <c r="E94" s="395" t="e">
        <f t="shared" si="8"/>
        <v>#DIV/0!</v>
      </c>
      <c r="F94" s="396" t="e">
        <f t="shared" si="7"/>
        <v>#DIV/0!</v>
      </c>
    </row>
    <row r="95" spans="1:6" s="150" customFormat="1" ht="13.5" customHeight="1">
      <c r="A95" s="393">
        <v>9</v>
      </c>
      <c r="B95" s="394">
        <f t="shared" si="6"/>
        <v>110</v>
      </c>
      <c r="C95" s="395">
        <f>5B!G95+5C!G95</f>
        <v>0</v>
      </c>
      <c r="D95" s="395" t="e">
        <f t="shared" si="8"/>
        <v>#DIV/0!</v>
      </c>
      <c r="E95" s="395" t="e">
        <f t="shared" si="8"/>
        <v>#DIV/0!</v>
      </c>
      <c r="F95" s="396" t="e">
        <f t="shared" si="7"/>
        <v>#DIV/0!</v>
      </c>
    </row>
    <row r="96" spans="1:6" s="150" customFormat="1" ht="13.5" customHeight="1">
      <c r="A96" s="397">
        <v>9</v>
      </c>
      <c r="B96" s="394">
        <f t="shared" si="6"/>
        <v>111</v>
      </c>
      <c r="C96" s="395">
        <f>5B!G96+5C!G96</f>
        <v>0</v>
      </c>
      <c r="D96" s="395" t="e">
        <f t="shared" si="8"/>
        <v>#DIV/0!</v>
      </c>
      <c r="E96" s="395" t="e">
        <f t="shared" si="8"/>
        <v>#DIV/0!</v>
      </c>
      <c r="F96" s="396" t="e">
        <f t="shared" si="7"/>
        <v>#DIV/0!</v>
      </c>
    </row>
    <row r="97" spans="1:6" s="150" customFormat="1" ht="13.5" customHeight="1">
      <c r="A97" s="393">
        <v>10</v>
      </c>
      <c r="B97" s="394">
        <f t="shared" si="6"/>
        <v>112</v>
      </c>
      <c r="C97" s="395">
        <f>5B!G97+5C!G97</f>
        <v>0</v>
      </c>
      <c r="D97" s="395" t="e">
        <f t="shared" si="8"/>
        <v>#DIV/0!</v>
      </c>
      <c r="E97" s="395" t="e">
        <f t="shared" si="8"/>
        <v>#DIV/0!</v>
      </c>
      <c r="F97" s="396" t="e">
        <f t="shared" si="7"/>
        <v>#DIV/0!</v>
      </c>
    </row>
    <row r="98" spans="1:6" s="150" customFormat="1" ht="13.5" customHeight="1">
      <c r="A98" s="393">
        <v>10</v>
      </c>
      <c r="B98" s="394">
        <f t="shared" si="6"/>
        <v>113</v>
      </c>
      <c r="C98" s="395">
        <f>5B!G98+5C!G98</f>
        <v>0</v>
      </c>
      <c r="D98" s="395" t="e">
        <f t="shared" si="8"/>
        <v>#DIV/0!</v>
      </c>
      <c r="E98" s="395" t="e">
        <f t="shared" si="8"/>
        <v>#DIV/0!</v>
      </c>
      <c r="F98" s="396" t="e">
        <f t="shared" si="7"/>
        <v>#DIV/0!</v>
      </c>
    </row>
    <row r="99" spans="1:6" s="150" customFormat="1" ht="13.5" customHeight="1">
      <c r="A99" s="393">
        <v>10</v>
      </c>
      <c r="B99" s="394">
        <f t="shared" si="6"/>
        <v>114</v>
      </c>
      <c r="C99" s="395">
        <f>5B!G99+5C!G99</f>
        <v>0</v>
      </c>
      <c r="D99" s="395" t="e">
        <f t="shared" si="8"/>
        <v>#DIV/0!</v>
      </c>
      <c r="E99" s="395" t="e">
        <f t="shared" si="8"/>
        <v>#DIV/0!</v>
      </c>
      <c r="F99" s="396" t="e">
        <f t="shared" si="7"/>
        <v>#DIV/0!</v>
      </c>
    </row>
    <row r="100" spans="1:6" s="150" customFormat="1" ht="13.5" customHeight="1">
      <c r="A100" s="393">
        <v>10</v>
      </c>
      <c r="B100" s="394">
        <f t="shared" si="6"/>
        <v>115</v>
      </c>
      <c r="C100" s="395">
        <f>5B!G100+5C!G100</f>
        <v>0</v>
      </c>
      <c r="D100" s="395" t="e">
        <f t="shared" si="8"/>
        <v>#DIV/0!</v>
      </c>
      <c r="E100" s="395" t="e">
        <f t="shared" si="8"/>
        <v>#DIV/0!</v>
      </c>
      <c r="F100" s="396" t="e">
        <f t="shared" si="7"/>
        <v>#DIV/0!</v>
      </c>
    </row>
    <row r="101" spans="1:6" s="150" customFormat="1" ht="13.5" customHeight="1">
      <c r="A101" s="393">
        <v>10</v>
      </c>
      <c r="B101" s="394">
        <f t="shared" si="6"/>
        <v>116</v>
      </c>
      <c r="C101" s="395">
        <f>5B!G101+5C!G101</f>
        <v>0</v>
      </c>
      <c r="D101" s="395" t="e">
        <f aca="true" t="shared" si="9" ref="D101:E116">D100</f>
        <v>#DIV/0!</v>
      </c>
      <c r="E101" s="395" t="e">
        <f t="shared" si="9"/>
        <v>#DIV/0!</v>
      </c>
      <c r="F101" s="396" t="e">
        <f t="shared" si="7"/>
        <v>#DIV/0!</v>
      </c>
    </row>
    <row r="102" spans="1:6" s="150" customFormat="1" ht="13.5" customHeight="1">
      <c r="A102" s="393">
        <v>10</v>
      </c>
      <c r="B102" s="398">
        <f t="shared" si="6"/>
        <v>117</v>
      </c>
      <c r="C102" s="395">
        <f>5B!G102+5C!G102</f>
        <v>0</v>
      </c>
      <c r="D102" s="395" t="e">
        <f t="shared" si="9"/>
        <v>#DIV/0!</v>
      </c>
      <c r="E102" s="395" t="e">
        <f t="shared" si="9"/>
        <v>#DIV/0!</v>
      </c>
      <c r="F102" s="396" t="e">
        <f t="shared" si="7"/>
        <v>#DIV/0!</v>
      </c>
    </row>
    <row r="103" spans="1:6" s="150" customFormat="1" ht="13.5" customHeight="1">
      <c r="A103" s="393">
        <v>10</v>
      </c>
      <c r="B103" s="394">
        <f t="shared" si="6"/>
        <v>118</v>
      </c>
      <c r="C103" s="395">
        <f>5B!G103+5C!G103</f>
        <v>0</v>
      </c>
      <c r="D103" s="395" t="e">
        <f t="shared" si="9"/>
        <v>#DIV/0!</v>
      </c>
      <c r="E103" s="395" t="e">
        <f t="shared" si="9"/>
        <v>#DIV/0!</v>
      </c>
      <c r="F103" s="396" t="e">
        <f t="shared" si="7"/>
        <v>#DIV/0!</v>
      </c>
    </row>
    <row r="104" spans="1:6" s="150" customFormat="1" ht="13.5" customHeight="1">
      <c r="A104" s="393">
        <v>10</v>
      </c>
      <c r="B104" s="394">
        <f t="shared" si="6"/>
        <v>119</v>
      </c>
      <c r="C104" s="395">
        <f>5B!G104+5C!G104</f>
        <v>0</v>
      </c>
      <c r="D104" s="395" t="e">
        <f t="shared" si="9"/>
        <v>#DIV/0!</v>
      </c>
      <c r="E104" s="395" t="e">
        <f t="shared" si="9"/>
        <v>#DIV/0!</v>
      </c>
      <c r="F104" s="396" t="e">
        <f t="shared" si="7"/>
        <v>#DIV/0!</v>
      </c>
    </row>
    <row r="105" spans="1:6" s="150" customFormat="1" ht="13.5" customHeight="1">
      <c r="A105" s="393">
        <v>10</v>
      </c>
      <c r="B105" s="394">
        <f t="shared" si="6"/>
        <v>120</v>
      </c>
      <c r="C105" s="395">
        <f>5B!G105+5C!G105</f>
        <v>0</v>
      </c>
      <c r="D105" s="395" t="e">
        <f t="shared" si="9"/>
        <v>#DIV/0!</v>
      </c>
      <c r="E105" s="395" t="e">
        <f t="shared" si="9"/>
        <v>#DIV/0!</v>
      </c>
      <c r="F105" s="396" t="e">
        <f t="shared" si="7"/>
        <v>#DIV/0!</v>
      </c>
    </row>
    <row r="106" spans="1:6" s="150" customFormat="1" ht="13.5" customHeight="1">
      <c r="A106" s="393">
        <v>10</v>
      </c>
      <c r="B106" s="394">
        <f t="shared" si="6"/>
        <v>121</v>
      </c>
      <c r="C106" s="395">
        <f>5B!G106+5C!G106</f>
        <v>0</v>
      </c>
      <c r="D106" s="395" t="e">
        <f t="shared" si="9"/>
        <v>#DIV/0!</v>
      </c>
      <c r="E106" s="395" t="e">
        <f t="shared" si="9"/>
        <v>#DIV/0!</v>
      </c>
      <c r="F106" s="396" t="e">
        <f t="shared" si="7"/>
        <v>#DIV/0!</v>
      </c>
    </row>
    <row r="107" spans="1:6" s="150" customFormat="1" ht="13.5" customHeight="1">
      <c r="A107" s="393">
        <v>10</v>
      </c>
      <c r="B107" s="394">
        <f t="shared" si="6"/>
        <v>122</v>
      </c>
      <c r="C107" s="395">
        <f>5B!G107+5C!G107</f>
        <v>0</v>
      </c>
      <c r="D107" s="395" t="e">
        <f t="shared" si="9"/>
        <v>#DIV/0!</v>
      </c>
      <c r="E107" s="395" t="e">
        <f t="shared" si="9"/>
        <v>#DIV/0!</v>
      </c>
      <c r="F107" s="396" t="e">
        <f t="shared" si="7"/>
        <v>#DIV/0!</v>
      </c>
    </row>
    <row r="108" spans="1:6" s="150" customFormat="1" ht="13.5" customHeight="1">
      <c r="A108" s="397">
        <v>10</v>
      </c>
      <c r="B108" s="394">
        <f t="shared" si="6"/>
        <v>123</v>
      </c>
      <c r="C108" s="395">
        <f>5B!G108+5C!G108</f>
        <v>0</v>
      </c>
      <c r="D108" s="395" t="e">
        <f t="shared" si="9"/>
        <v>#DIV/0!</v>
      </c>
      <c r="E108" s="395" t="e">
        <f t="shared" si="9"/>
        <v>#DIV/0!</v>
      </c>
      <c r="F108" s="396" t="e">
        <f t="shared" si="7"/>
        <v>#DIV/0!</v>
      </c>
    </row>
    <row r="109" spans="1:6" s="150" customFormat="1" ht="13.5" customHeight="1">
      <c r="A109" s="393">
        <v>11</v>
      </c>
      <c r="B109" s="394">
        <f t="shared" si="6"/>
        <v>124</v>
      </c>
      <c r="C109" s="395">
        <f>5B!G109+5C!G109</f>
        <v>0</v>
      </c>
      <c r="D109" s="395" t="e">
        <f t="shared" si="9"/>
        <v>#DIV/0!</v>
      </c>
      <c r="E109" s="395" t="e">
        <f t="shared" si="9"/>
        <v>#DIV/0!</v>
      </c>
      <c r="F109" s="396" t="e">
        <f t="shared" si="7"/>
        <v>#DIV/0!</v>
      </c>
    </row>
    <row r="110" spans="1:6" s="150" customFormat="1" ht="13.5" customHeight="1">
      <c r="A110" s="393">
        <v>11</v>
      </c>
      <c r="B110" s="394">
        <f t="shared" si="6"/>
        <v>125</v>
      </c>
      <c r="C110" s="395">
        <f>5B!G110+5C!G110</f>
        <v>0</v>
      </c>
      <c r="D110" s="395" t="e">
        <f t="shared" si="9"/>
        <v>#DIV/0!</v>
      </c>
      <c r="E110" s="395" t="e">
        <f t="shared" si="9"/>
        <v>#DIV/0!</v>
      </c>
      <c r="F110" s="396" t="e">
        <f t="shared" si="7"/>
        <v>#DIV/0!</v>
      </c>
    </row>
    <row r="111" spans="1:6" s="150" customFormat="1" ht="13.5" customHeight="1">
      <c r="A111" s="393">
        <v>11</v>
      </c>
      <c r="B111" s="394">
        <f t="shared" si="6"/>
        <v>126</v>
      </c>
      <c r="C111" s="395">
        <f>5B!G111+5C!G111</f>
        <v>0</v>
      </c>
      <c r="D111" s="395" t="e">
        <f t="shared" si="9"/>
        <v>#DIV/0!</v>
      </c>
      <c r="E111" s="395" t="e">
        <f t="shared" si="9"/>
        <v>#DIV/0!</v>
      </c>
      <c r="F111" s="396" t="e">
        <f t="shared" si="7"/>
        <v>#DIV/0!</v>
      </c>
    </row>
    <row r="112" spans="1:6" s="150" customFormat="1" ht="13.5" customHeight="1">
      <c r="A112" s="393">
        <v>11</v>
      </c>
      <c r="B112" s="394">
        <f t="shared" si="6"/>
        <v>127</v>
      </c>
      <c r="C112" s="395">
        <f>5B!G112+5C!G112</f>
        <v>0</v>
      </c>
      <c r="D112" s="395" t="e">
        <f t="shared" si="9"/>
        <v>#DIV/0!</v>
      </c>
      <c r="E112" s="395" t="e">
        <f t="shared" si="9"/>
        <v>#DIV/0!</v>
      </c>
      <c r="F112" s="396" t="e">
        <f t="shared" si="7"/>
        <v>#DIV/0!</v>
      </c>
    </row>
    <row r="113" spans="1:6" s="150" customFormat="1" ht="13.5" customHeight="1">
      <c r="A113" s="393">
        <v>11</v>
      </c>
      <c r="B113" s="394">
        <f t="shared" si="6"/>
        <v>128</v>
      </c>
      <c r="C113" s="395">
        <f>5B!G113+5C!G113</f>
        <v>0</v>
      </c>
      <c r="D113" s="395" t="e">
        <f t="shared" si="9"/>
        <v>#DIV/0!</v>
      </c>
      <c r="E113" s="395" t="e">
        <f t="shared" si="9"/>
        <v>#DIV/0!</v>
      </c>
      <c r="F113" s="396" t="e">
        <f t="shared" si="7"/>
        <v>#DIV/0!</v>
      </c>
    </row>
    <row r="114" spans="1:6" s="150" customFormat="1" ht="13.5" customHeight="1">
      <c r="A114" s="393">
        <v>11</v>
      </c>
      <c r="B114" s="398">
        <f t="shared" si="6"/>
        <v>129</v>
      </c>
      <c r="C114" s="395">
        <f>5B!G114+5C!G114</f>
        <v>0</v>
      </c>
      <c r="D114" s="395" t="e">
        <f t="shared" si="9"/>
        <v>#DIV/0!</v>
      </c>
      <c r="E114" s="395" t="e">
        <f t="shared" si="9"/>
        <v>#DIV/0!</v>
      </c>
      <c r="F114" s="396" t="e">
        <f t="shared" si="7"/>
        <v>#DIV/0!</v>
      </c>
    </row>
    <row r="115" spans="1:6" s="150" customFormat="1" ht="13.5" customHeight="1">
      <c r="A115" s="393">
        <v>11</v>
      </c>
      <c r="B115" s="394">
        <f t="shared" si="6"/>
        <v>130</v>
      </c>
      <c r="C115" s="395">
        <f>5B!G115+5C!G115</f>
        <v>0</v>
      </c>
      <c r="D115" s="395" t="e">
        <f t="shared" si="9"/>
        <v>#DIV/0!</v>
      </c>
      <c r="E115" s="395" t="e">
        <f t="shared" si="9"/>
        <v>#DIV/0!</v>
      </c>
      <c r="F115" s="396" t="e">
        <f t="shared" si="7"/>
        <v>#DIV/0!</v>
      </c>
    </row>
    <row r="116" spans="1:6" s="150" customFormat="1" ht="13.5" customHeight="1">
      <c r="A116" s="393">
        <v>11</v>
      </c>
      <c r="B116" s="394">
        <f t="shared" si="6"/>
        <v>131</v>
      </c>
      <c r="C116" s="395">
        <f>5B!G116+5C!G116</f>
        <v>0</v>
      </c>
      <c r="D116" s="395" t="e">
        <f t="shared" si="9"/>
        <v>#DIV/0!</v>
      </c>
      <c r="E116" s="395" t="e">
        <f t="shared" si="9"/>
        <v>#DIV/0!</v>
      </c>
      <c r="F116" s="396" t="e">
        <f t="shared" si="7"/>
        <v>#DIV/0!</v>
      </c>
    </row>
    <row r="117" spans="1:6" s="150" customFormat="1" ht="13.5" customHeight="1">
      <c r="A117" s="393">
        <v>11</v>
      </c>
      <c r="B117" s="394">
        <f t="shared" si="6"/>
        <v>132</v>
      </c>
      <c r="C117" s="395">
        <f>5B!G117+5C!G117</f>
        <v>0</v>
      </c>
      <c r="D117" s="395" t="e">
        <f aca="true" t="shared" si="10" ref="D117:E132">D116</f>
        <v>#DIV/0!</v>
      </c>
      <c r="E117" s="395" t="e">
        <f t="shared" si="10"/>
        <v>#DIV/0!</v>
      </c>
      <c r="F117" s="396" t="e">
        <f t="shared" si="7"/>
        <v>#DIV/0!</v>
      </c>
    </row>
    <row r="118" spans="1:6" s="150" customFormat="1" ht="13.5" customHeight="1">
      <c r="A118" s="393">
        <v>11</v>
      </c>
      <c r="B118" s="394">
        <f t="shared" si="6"/>
        <v>133</v>
      </c>
      <c r="C118" s="395">
        <f>5B!G118+5C!G118</f>
        <v>0</v>
      </c>
      <c r="D118" s="395" t="e">
        <f t="shared" si="10"/>
        <v>#DIV/0!</v>
      </c>
      <c r="E118" s="395" t="e">
        <f t="shared" si="10"/>
        <v>#DIV/0!</v>
      </c>
      <c r="F118" s="396" t="e">
        <f t="shared" si="7"/>
        <v>#DIV/0!</v>
      </c>
    </row>
    <row r="119" spans="1:6" s="150" customFormat="1" ht="13.5" customHeight="1">
      <c r="A119" s="393">
        <v>11</v>
      </c>
      <c r="B119" s="394">
        <f t="shared" si="6"/>
        <v>134</v>
      </c>
      <c r="C119" s="395">
        <f>5B!G119+5C!G119</f>
        <v>0</v>
      </c>
      <c r="D119" s="395" t="e">
        <f t="shared" si="10"/>
        <v>#DIV/0!</v>
      </c>
      <c r="E119" s="395" t="e">
        <f t="shared" si="10"/>
        <v>#DIV/0!</v>
      </c>
      <c r="F119" s="396" t="e">
        <f t="shared" si="7"/>
        <v>#DIV/0!</v>
      </c>
    </row>
    <row r="120" spans="1:6" s="150" customFormat="1" ht="13.5" customHeight="1">
      <c r="A120" s="397">
        <v>11</v>
      </c>
      <c r="B120" s="394">
        <f t="shared" si="6"/>
        <v>135</v>
      </c>
      <c r="C120" s="395">
        <f>5B!G120+5C!G120</f>
        <v>0</v>
      </c>
      <c r="D120" s="395" t="e">
        <f t="shared" si="10"/>
        <v>#DIV/0!</v>
      </c>
      <c r="E120" s="395" t="e">
        <f t="shared" si="10"/>
        <v>#DIV/0!</v>
      </c>
      <c r="F120" s="396" t="e">
        <f t="shared" si="7"/>
        <v>#DIV/0!</v>
      </c>
    </row>
    <row r="121" spans="1:6" s="150" customFormat="1" ht="13.5" customHeight="1">
      <c r="A121" s="393">
        <v>12</v>
      </c>
      <c r="B121" s="394">
        <f t="shared" si="6"/>
        <v>136</v>
      </c>
      <c r="C121" s="395">
        <f>5B!G121+5C!G121</f>
        <v>0</v>
      </c>
      <c r="D121" s="395" t="e">
        <f t="shared" si="10"/>
        <v>#DIV/0!</v>
      </c>
      <c r="E121" s="395" t="e">
        <f t="shared" si="10"/>
        <v>#DIV/0!</v>
      </c>
      <c r="F121" s="396" t="e">
        <f t="shared" si="7"/>
        <v>#DIV/0!</v>
      </c>
    </row>
    <row r="122" spans="1:6" s="150" customFormat="1" ht="13.5" customHeight="1">
      <c r="A122" s="393">
        <v>12</v>
      </c>
      <c r="B122" s="394">
        <f t="shared" si="6"/>
        <v>137</v>
      </c>
      <c r="C122" s="395">
        <f>5B!G122+5C!G122</f>
        <v>0</v>
      </c>
      <c r="D122" s="395" t="e">
        <f t="shared" si="10"/>
        <v>#DIV/0!</v>
      </c>
      <c r="E122" s="395" t="e">
        <f t="shared" si="10"/>
        <v>#DIV/0!</v>
      </c>
      <c r="F122" s="396" t="e">
        <f t="shared" si="7"/>
        <v>#DIV/0!</v>
      </c>
    </row>
    <row r="123" spans="1:6" s="150" customFormat="1" ht="13.5" customHeight="1">
      <c r="A123" s="393">
        <v>12</v>
      </c>
      <c r="B123" s="394">
        <f t="shared" si="6"/>
        <v>138</v>
      </c>
      <c r="C123" s="395">
        <f>5B!G123+5C!G123</f>
        <v>0</v>
      </c>
      <c r="D123" s="395" t="e">
        <f t="shared" si="10"/>
        <v>#DIV/0!</v>
      </c>
      <c r="E123" s="395" t="e">
        <f t="shared" si="10"/>
        <v>#DIV/0!</v>
      </c>
      <c r="F123" s="396" t="e">
        <f t="shared" si="7"/>
        <v>#DIV/0!</v>
      </c>
    </row>
    <row r="124" spans="1:6" s="150" customFormat="1" ht="13.5" customHeight="1">
      <c r="A124" s="393">
        <v>12</v>
      </c>
      <c r="B124" s="394">
        <f t="shared" si="6"/>
        <v>139</v>
      </c>
      <c r="C124" s="395">
        <f>5B!G124+5C!G124</f>
        <v>0</v>
      </c>
      <c r="D124" s="395" t="e">
        <f t="shared" si="10"/>
        <v>#DIV/0!</v>
      </c>
      <c r="E124" s="395" t="e">
        <f t="shared" si="10"/>
        <v>#DIV/0!</v>
      </c>
      <c r="F124" s="396" t="e">
        <f t="shared" si="7"/>
        <v>#DIV/0!</v>
      </c>
    </row>
    <row r="125" spans="1:6" s="150" customFormat="1" ht="13.5" customHeight="1">
      <c r="A125" s="393">
        <v>12</v>
      </c>
      <c r="B125" s="394">
        <f t="shared" si="6"/>
        <v>140</v>
      </c>
      <c r="C125" s="395">
        <f>5B!G125+5C!G125</f>
        <v>0</v>
      </c>
      <c r="D125" s="395" t="e">
        <f t="shared" si="10"/>
        <v>#DIV/0!</v>
      </c>
      <c r="E125" s="395" t="e">
        <f t="shared" si="10"/>
        <v>#DIV/0!</v>
      </c>
      <c r="F125" s="396" t="e">
        <f t="shared" si="7"/>
        <v>#DIV/0!</v>
      </c>
    </row>
    <row r="126" spans="1:6" s="150" customFormat="1" ht="13.5" customHeight="1" thickBot="1">
      <c r="A126" s="393">
        <v>12</v>
      </c>
      <c r="B126" s="399">
        <f t="shared" si="6"/>
        <v>141</v>
      </c>
      <c r="C126" s="395">
        <f>5B!G126+5C!G126</f>
        <v>0</v>
      </c>
      <c r="D126" s="395" t="e">
        <f t="shared" si="10"/>
        <v>#DIV/0!</v>
      </c>
      <c r="E126" s="395" t="e">
        <f t="shared" si="10"/>
        <v>#DIV/0!</v>
      </c>
      <c r="F126" s="396" t="e">
        <f t="shared" si="7"/>
        <v>#DIV/0!</v>
      </c>
    </row>
    <row r="127" spans="1:6" s="150" customFormat="1" ht="13.5" customHeight="1" thickTop="1">
      <c r="A127" s="393">
        <v>12</v>
      </c>
      <c r="B127" s="394">
        <f t="shared" si="6"/>
        <v>142</v>
      </c>
      <c r="C127" s="395">
        <f>5B!G127+5C!G127</f>
        <v>0</v>
      </c>
      <c r="D127" s="395" t="e">
        <f t="shared" si="10"/>
        <v>#DIV/0!</v>
      </c>
      <c r="E127" s="395" t="e">
        <f t="shared" si="10"/>
        <v>#DIV/0!</v>
      </c>
      <c r="F127" s="396" t="e">
        <f t="shared" si="7"/>
        <v>#DIV/0!</v>
      </c>
    </row>
    <row r="128" spans="1:6" s="150" customFormat="1" ht="13.5" customHeight="1">
      <c r="A128" s="393">
        <v>12</v>
      </c>
      <c r="B128" s="394">
        <f t="shared" si="6"/>
        <v>143</v>
      </c>
      <c r="C128" s="395">
        <f>5B!G128+5C!G128</f>
        <v>0</v>
      </c>
      <c r="D128" s="395" t="e">
        <f t="shared" si="10"/>
        <v>#DIV/0!</v>
      </c>
      <c r="E128" s="395" t="e">
        <f t="shared" si="10"/>
        <v>#DIV/0!</v>
      </c>
      <c r="F128" s="396" t="e">
        <f t="shared" si="7"/>
        <v>#DIV/0!</v>
      </c>
    </row>
    <row r="129" spans="1:6" s="150" customFormat="1" ht="13.5" customHeight="1">
      <c r="A129" s="393">
        <v>12</v>
      </c>
      <c r="B129" s="394">
        <f t="shared" si="6"/>
        <v>144</v>
      </c>
      <c r="C129" s="395">
        <f>5B!G129+5C!G129</f>
        <v>0</v>
      </c>
      <c r="D129" s="395" t="e">
        <f t="shared" si="10"/>
        <v>#DIV/0!</v>
      </c>
      <c r="E129" s="395" t="e">
        <f t="shared" si="10"/>
        <v>#DIV/0!</v>
      </c>
      <c r="F129" s="396" t="e">
        <f t="shared" si="7"/>
        <v>#DIV/0!</v>
      </c>
    </row>
    <row r="130" spans="1:6" s="150" customFormat="1" ht="13.5" customHeight="1">
      <c r="A130" s="393">
        <v>12</v>
      </c>
      <c r="B130" s="394">
        <f t="shared" si="6"/>
        <v>145</v>
      </c>
      <c r="C130" s="395">
        <f>5B!G130+5C!G130</f>
        <v>0</v>
      </c>
      <c r="D130" s="395" t="e">
        <f t="shared" si="10"/>
        <v>#DIV/0!</v>
      </c>
      <c r="E130" s="395" t="e">
        <f t="shared" si="10"/>
        <v>#DIV/0!</v>
      </c>
      <c r="F130" s="396" t="e">
        <f t="shared" si="7"/>
        <v>#DIV/0!</v>
      </c>
    </row>
    <row r="131" spans="1:6" s="150" customFormat="1" ht="13.5" customHeight="1">
      <c r="A131" s="393">
        <v>12</v>
      </c>
      <c r="B131" s="394">
        <f t="shared" si="6"/>
        <v>146</v>
      </c>
      <c r="C131" s="395">
        <f>5B!G131+5C!G131</f>
        <v>0</v>
      </c>
      <c r="D131" s="395" t="e">
        <f t="shared" si="10"/>
        <v>#DIV/0!</v>
      </c>
      <c r="E131" s="395" t="e">
        <f t="shared" si="10"/>
        <v>#DIV/0!</v>
      </c>
      <c r="F131" s="396" t="e">
        <f t="shared" si="7"/>
        <v>#DIV/0!</v>
      </c>
    </row>
    <row r="132" spans="1:6" s="150" customFormat="1" ht="13.5" customHeight="1">
      <c r="A132" s="397">
        <v>12</v>
      </c>
      <c r="B132" s="394">
        <f t="shared" si="6"/>
        <v>147</v>
      </c>
      <c r="C132" s="395">
        <f>5B!G132+5C!G132</f>
        <v>0</v>
      </c>
      <c r="D132" s="395" t="e">
        <f t="shared" si="10"/>
        <v>#DIV/0!</v>
      </c>
      <c r="E132" s="395" t="e">
        <f t="shared" si="10"/>
        <v>#DIV/0!</v>
      </c>
      <c r="F132" s="396" t="e">
        <f t="shared" si="7"/>
        <v>#DIV/0!</v>
      </c>
    </row>
    <row r="133" spans="1:6" s="150" customFormat="1" ht="13.5" customHeight="1">
      <c r="A133" s="393">
        <v>13</v>
      </c>
      <c r="B133" s="394">
        <f t="shared" si="6"/>
        <v>148</v>
      </c>
      <c r="C133" s="395">
        <f>5B!G133+5C!G133</f>
        <v>0</v>
      </c>
      <c r="D133" s="395" t="e">
        <f aca="true" t="shared" si="11" ref="D133:E148">D132</f>
        <v>#DIV/0!</v>
      </c>
      <c r="E133" s="395" t="e">
        <f t="shared" si="11"/>
        <v>#DIV/0!</v>
      </c>
      <c r="F133" s="396" t="e">
        <f t="shared" si="7"/>
        <v>#DIV/0!</v>
      </c>
    </row>
    <row r="134" spans="1:6" s="150" customFormat="1" ht="13.5" customHeight="1">
      <c r="A134" s="393">
        <v>13</v>
      </c>
      <c r="B134" s="394">
        <f t="shared" si="6"/>
        <v>149</v>
      </c>
      <c r="C134" s="395">
        <f>5B!G134+5C!G134</f>
        <v>0</v>
      </c>
      <c r="D134" s="395" t="e">
        <f t="shared" si="11"/>
        <v>#DIV/0!</v>
      </c>
      <c r="E134" s="395" t="e">
        <f t="shared" si="11"/>
        <v>#DIV/0!</v>
      </c>
      <c r="F134" s="396" t="e">
        <f t="shared" si="7"/>
        <v>#DIV/0!</v>
      </c>
    </row>
    <row r="135" spans="1:6" s="150" customFormat="1" ht="13.5" customHeight="1">
      <c r="A135" s="393">
        <v>13</v>
      </c>
      <c r="B135" s="394">
        <f t="shared" si="6"/>
        <v>150</v>
      </c>
      <c r="C135" s="395">
        <f>5B!G135+5C!G135</f>
        <v>0</v>
      </c>
      <c r="D135" s="395" t="e">
        <f t="shared" si="11"/>
        <v>#DIV/0!</v>
      </c>
      <c r="E135" s="395" t="e">
        <f t="shared" si="11"/>
        <v>#DIV/0!</v>
      </c>
      <c r="F135" s="396" t="e">
        <f t="shared" si="7"/>
        <v>#DIV/0!</v>
      </c>
    </row>
    <row r="136" spans="1:6" s="150" customFormat="1" ht="13.5" customHeight="1">
      <c r="A136" s="393">
        <v>13</v>
      </c>
      <c r="B136" s="394">
        <f t="shared" si="6"/>
        <v>151</v>
      </c>
      <c r="C136" s="395">
        <f>5B!G136+5C!G136</f>
        <v>0</v>
      </c>
      <c r="D136" s="395" t="e">
        <f t="shared" si="11"/>
        <v>#DIV/0!</v>
      </c>
      <c r="E136" s="395" t="e">
        <f t="shared" si="11"/>
        <v>#DIV/0!</v>
      </c>
      <c r="F136" s="396" t="e">
        <f t="shared" si="7"/>
        <v>#DIV/0!</v>
      </c>
    </row>
    <row r="137" spans="1:6" s="150" customFormat="1" ht="13.5" customHeight="1">
      <c r="A137" s="393">
        <v>13</v>
      </c>
      <c r="B137" s="394">
        <f t="shared" si="6"/>
        <v>152</v>
      </c>
      <c r="C137" s="395">
        <f>5B!G137+5C!G137</f>
        <v>0</v>
      </c>
      <c r="D137" s="395" t="e">
        <f t="shared" si="11"/>
        <v>#DIV/0!</v>
      </c>
      <c r="E137" s="395" t="e">
        <f t="shared" si="11"/>
        <v>#DIV/0!</v>
      </c>
      <c r="F137" s="396" t="e">
        <f t="shared" si="7"/>
        <v>#DIV/0!</v>
      </c>
    </row>
    <row r="138" spans="1:6" s="150" customFormat="1" ht="13.5" customHeight="1">
      <c r="A138" s="393">
        <v>13</v>
      </c>
      <c r="B138" s="398">
        <f t="shared" si="6"/>
        <v>153</v>
      </c>
      <c r="C138" s="395">
        <f>5B!G138+5C!G138</f>
        <v>0</v>
      </c>
      <c r="D138" s="395" t="e">
        <f t="shared" si="11"/>
        <v>#DIV/0!</v>
      </c>
      <c r="E138" s="395" t="e">
        <f t="shared" si="11"/>
        <v>#DIV/0!</v>
      </c>
      <c r="F138" s="396" t="e">
        <f t="shared" si="7"/>
        <v>#DIV/0!</v>
      </c>
    </row>
    <row r="139" spans="1:6" s="150" customFormat="1" ht="13.5" customHeight="1">
      <c r="A139" s="393">
        <v>13</v>
      </c>
      <c r="B139" s="394">
        <f t="shared" si="6"/>
        <v>154</v>
      </c>
      <c r="C139" s="395">
        <f>5B!G139+5C!G139</f>
        <v>0</v>
      </c>
      <c r="D139" s="395" t="e">
        <f t="shared" si="11"/>
        <v>#DIV/0!</v>
      </c>
      <c r="E139" s="395" t="e">
        <f t="shared" si="11"/>
        <v>#DIV/0!</v>
      </c>
      <c r="F139" s="396" t="e">
        <f t="shared" si="7"/>
        <v>#DIV/0!</v>
      </c>
    </row>
    <row r="140" spans="1:6" s="150" customFormat="1" ht="13.5" customHeight="1">
      <c r="A140" s="393">
        <v>13</v>
      </c>
      <c r="B140" s="394">
        <f t="shared" si="6"/>
        <v>155</v>
      </c>
      <c r="C140" s="395">
        <f>5B!G140+5C!G140</f>
        <v>0</v>
      </c>
      <c r="D140" s="395" t="e">
        <f t="shared" si="11"/>
        <v>#DIV/0!</v>
      </c>
      <c r="E140" s="395" t="e">
        <f t="shared" si="11"/>
        <v>#DIV/0!</v>
      </c>
      <c r="F140" s="396" t="e">
        <f t="shared" si="7"/>
        <v>#DIV/0!</v>
      </c>
    </row>
    <row r="141" spans="1:6" s="150" customFormat="1" ht="13.5" customHeight="1">
      <c r="A141" s="393">
        <v>13</v>
      </c>
      <c r="B141" s="394">
        <f t="shared" si="6"/>
        <v>156</v>
      </c>
      <c r="C141" s="395">
        <f>5B!G141+5C!G141</f>
        <v>0</v>
      </c>
      <c r="D141" s="395" t="e">
        <f t="shared" si="11"/>
        <v>#DIV/0!</v>
      </c>
      <c r="E141" s="395" t="e">
        <f t="shared" si="11"/>
        <v>#DIV/0!</v>
      </c>
      <c r="F141" s="396" t="e">
        <f t="shared" si="7"/>
        <v>#DIV/0!</v>
      </c>
    </row>
    <row r="142" spans="1:6" s="150" customFormat="1" ht="13.5" customHeight="1">
      <c r="A142" s="393">
        <v>13</v>
      </c>
      <c r="B142" s="394">
        <f t="shared" si="6"/>
        <v>157</v>
      </c>
      <c r="C142" s="395">
        <f>5B!G142+5C!G142</f>
        <v>0</v>
      </c>
      <c r="D142" s="395" t="e">
        <f t="shared" si="11"/>
        <v>#DIV/0!</v>
      </c>
      <c r="E142" s="395" t="e">
        <f t="shared" si="11"/>
        <v>#DIV/0!</v>
      </c>
      <c r="F142" s="396" t="e">
        <f t="shared" si="7"/>
        <v>#DIV/0!</v>
      </c>
    </row>
    <row r="143" spans="1:6" s="150" customFormat="1" ht="13.5" customHeight="1">
      <c r="A143" s="393">
        <v>13</v>
      </c>
      <c r="B143" s="394">
        <f t="shared" si="6"/>
        <v>158</v>
      </c>
      <c r="C143" s="395">
        <f>5B!G143+5C!G143</f>
        <v>0</v>
      </c>
      <c r="D143" s="395" t="e">
        <f t="shared" si="11"/>
        <v>#DIV/0!</v>
      </c>
      <c r="E143" s="395" t="e">
        <f t="shared" si="11"/>
        <v>#DIV/0!</v>
      </c>
      <c r="F143" s="396" t="e">
        <f t="shared" si="7"/>
        <v>#DIV/0!</v>
      </c>
    </row>
    <row r="144" spans="1:6" s="150" customFormat="1" ht="13.5" customHeight="1">
      <c r="A144" s="397">
        <v>13</v>
      </c>
      <c r="B144" s="394">
        <f t="shared" si="6"/>
        <v>159</v>
      </c>
      <c r="C144" s="395">
        <f>5B!G144+5C!G144</f>
        <v>0</v>
      </c>
      <c r="D144" s="395" t="e">
        <f t="shared" si="11"/>
        <v>#DIV/0!</v>
      </c>
      <c r="E144" s="395" t="e">
        <f t="shared" si="11"/>
        <v>#DIV/0!</v>
      </c>
      <c r="F144" s="396" t="e">
        <f t="shared" si="7"/>
        <v>#DIV/0!</v>
      </c>
    </row>
    <row r="145" spans="1:6" s="150" customFormat="1" ht="13.5" customHeight="1">
      <c r="A145" s="393">
        <v>14</v>
      </c>
      <c r="B145" s="394">
        <f t="shared" si="6"/>
        <v>160</v>
      </c>
      <c r="C145" s="395">
        <f>5B!G145+5C!G145</f>
        <v>0</v>
      </c>
      <c r="D145" s="395" t="e">
        <f t="shared" si="11"/>
        <v>#DIV/0!</v>
      </c>
      <c r="E145" s="395" t="e">
        <f t="shared" si="11"/>
        <v>#DIV/0!</v>
      </c>
      <c r="F145" s="396" t="e">
        <f t="shared" si="7"/>
        <v>#DIV/0!</v>
      </c>
    </row>
    <row r="146" spans="1:6" s="150" customFormat="1" ht="13.5" customHeight="1">
      <c r="A146" s="393">
        <v>14</v>
      </c>
      <c r="B146" s="394">
        <f t="shared" si="6"/>
        <v>161</v>
      </c>
      <c r="C146" s="395">
        <f>5B!G146+5C!G146</f>
        <v>0</v>
      </c>
      <c r="D146" s="395" t="e">
        <f t="shared" si="11"/>
        <v>#DIV/0!</v>
      </c>
      <c r="E146" s="395" t="e">
        <f t="shared" si="11"/>
        <v>#DIV/0!</v>
      </c>
      <c r="F146" s="396" t="e">
        <f t="shared" si="7"/>
        <v>#DIV/0!</v>
      </c>
    </row>
    <row r="147" spans="1:6" s="150" customFormat="1" ht="13.5" customHeight="1">
      <c r="A147" s="393">
        <v>14</v>
      </c>
      <c r="B147" s="394">
        <f t="shared" si="6"/>
        <v>162</v>
      </c>
      <c r="C147" s="395">
        <f>5B!G147+5C!G147</f>
        <v>0</v>
      </c>
      <c r="D147" s="395" t="e">
        <f t="shared" si="11"/>
        <v>#DIV/0!</v>
      </c>
      <c r="E147" s="395" t="e">
        <f t="shared" si="11"/>
        <v>#DIV/0!</v>
      </c>
      <c r="F147" s="396" t="e">
        <f t="shared" si="7"/>
        <v>#DIV/0!</v>
      </c>
    </row>
    <row r="148" spans="1:6" s="150" customFormat="1" ht="13.5" customHeight="1">
      <c r="A148" s="393">
        <v>14</v>
      </c>
      <c r="B148" s="394">
        <f aca="true" t="shared" si="12" ref="B148:B225">B147+1</f>
        <v>163</v>
      </c>
      <c r="C148" s="395">
        <f>5B!G148+5C!G148</f>
        <v>0</v>
      </c>
      <c r="D148" s="395" t="e">
        <f t="shared" si="11"/>
        <v>#DIV/0!</v>
      </c>
      <c r="E148" s="395" t="e">
        <f t="shared" si="11"/>
        <v>#DIV/0!</v>
      </c>
      <c r="F148" s="396" t="e">
        <f aca="true" t="shared" si="13" ref="F148:F196">C148+D148+E148</f>
        <v>#DIV/0!</v>
      </c>
    </row>
    <row r="149" spans="1:6" s="150" customFormat="1" ht="13.5" customHeight="1">
      <c r="A149" s="393">
        <v>14</v>
      </c>
      <c r="B149" s="394">
        <f t="shared" si="12"/>
        <v>164</v>
      </c>
      <c r="C149" s="395">
        <f>5B!G149+5C!G149</f>
        <v>0</v>
      </c>
      <c r="D149" s="395" t="e">
        <f aca="true" t="shared" si="14" ref="D149:E164">D148</f>
        <v>#DIV/0!</v>
      </c>
      <c r="E149" s="395" t="e">
        <f t="shared" si="14"/>
        <v>#DIV/0!</v>
      </c>
      <c r="F149" s="396" t="e">
        <f t="shared" si="13"/>
        <v>#DIV/0!</v>
      </c>
    </row>
    <row r="150" spans="1:6" s="150" customFormat="1" ht="13.5" customHeight="1">
      <c r="A150" s="393">
        <v>14</v>
      </c>
      <c r="B150" s="398">
        <f t="shared" si="12"/>
        <v>165</v>
      </c>
      <c r="C150" s="395">
        <f>5B!G150+5C!G150</f>
        <v>0</v>
      </c>
      <c r="D150" s="395" t="e">
        <f t="shared" si="14"/>
        <v>#DIV/0!</v>
      </c>
      <c r="E150" s="395" t="e">
        <f t="shared" si="14"/>
        <v>#DIV/0!</v>
      </c>
      <c r="F150" s="396" t="e">
        <f t="shared" si="13"/>
        <v>#DIV/0!</v>
      </c>
    </row>
    <row r="151" spans="1:6" s="150" customFormat="1" ht="13.5" customHeight="1">
      <c r="A151" s="393">
        <v>14</v>
      </c>
      <c r="B151" s="394">
        <f t="shared" si="12"/>
        <v>166</v>
      </c>
      <c r="C151" s="395">
        <f>5B!G151+5C!G151</f>
        <v>0</v>
      </c>
      <c r="D151" s="395" t="e">
        <f t="shared" si="14"/>
        <v>#DIV/0!</v>
      </c>
      <c r="E151" s="395" t="e">
        <f t="shared" si="14"/>
        <v>#DIV/0!</v>
      </c>
      <c r="F151" s="396" t="e">
        <f t="shared" si="13"/>
        <v>#DIV/0!</v>
      </c>
    </row>
    <row r="152" spans="1:6" s="150" customFormat="1" ht="13.5" customHeight="1">
      <c r="A152" s="393">
        <v>14</v>
      </c>
      <c r="B152" s="394">
        <f t="shared" si="12"/>
        <v>167</v>
      </c>
      <c r="C152" s="395">
        <f>5B!G152+5C!G152</f>
        <v>0</v>
      </c>
      <c r="D152" s="395" t="e">
        <f t="shared" si="14"/>
        <v>#DIV/0!</v>
      </c>
      <c r="E152" s="395" t="e">
        <f t="shared" si="14"/>
        <v>#DIV/0!</v>
      </c>
      <c r="F152" s="396" t="e">
        <f t="shared" si="13"/>
        <v>#DIV/0!</v>
      </c>
    </row>
    <row r="153" spans="1:6" s="150" customFormat="1" ht="13.5" customHeight="1">
      <c r="A153" s="393">
        <v>14</v>
      </c>
      <c r="B153" s="394">
        <f t="shared" si="12"/>
        <v>168</v>
      </c>
      <c r="C153" s="395">
        <f>5B!G153+5C!G153</f>
        <v>0</v>
      </c>
      <c r="D153" s="395" t="e">
        <f t="shared" si="14"/>
        <v>#DIV/0!</v>
      </c>
      <c r="E153" s="395" t="e">
        <f t="shared" si="14"/>
        <v>#DIV/0!</v>
      </c>
      <c r="F153" s="396" t="e">
        <f t="shared" si="13"/>
        <v>#DIV/0!</v>
      </c>
    </row>
    <row r="154" spans="1:6" s="150" customFormat="1" ht="13.5" customHeight="1">
      <c r="A154" s="393">
        <v>14</v>
      </c>
      <c r="B154" s="394">
        <f t="shared" si="12"/>
        <v>169</v>
      </c>
      <c r="C154" s="395">
        <f>5B!G154+5C!G154</f>
        <v>0</v>
      </c>
      <c r="D154" s="395" t="e">
        <f t="shared" si="14"/>
        <v>#DIV/0!</v>
      </c>
      <c r="E154" s="395" t="e">
        <f t="shared" si="14"/>
        <v>#DIV/0!</v>
      </c>
      <c r="F154" s="396" t="e">
        <f t="shared" si="13"/>
        <v>#DIV/0!</v>
      </c>
    </row>
    <row r="155" spans="1:6" s="150" customFormat="1" ht="13.5" customHeight="1">
      <c r="A155" s="393">
        <v>14</v>
      </c>
      <c r="B155" s="394">
        <f t="shared" si="12"/>
        <v>170</v>
      </c>
      <c r="C155" s="395">
        <f>5B!G155+5C!G155</f>
        <v>0</v>
      </c>
      <c r="D155" s="395" t="e">
        <f t="shared" si="14"/>
        <v>#DIV/0!</v>
      </c>
      <c r="E155" s="395" t="e">
        <f t="shared" si="14"/>
        <v>#DIV/0!</v>
      </c>
      <c r="F155" s="396" t="e">
        <f t="shared" si="13"/>
        <v>#DIV/0!</v>
      </c>
    </row>
    <row r="156" spans="1:6" s="150" customFormat="1" ht="13.5" customHeight="1">
      <c r="A156" s="397">
        <v>14</v>
      </c>
      <c r="B156" s="394">
        <f t="shared" si="12"/>
        <v>171</v>
      </c>
      <c r="C156" s="395">
        <f>5B!G156+5C!G156</f>
        <v>0</v>
      </c>
      <c r="D156" s="395" t="e">
        <f t="shared" si="14"/>
        <v>#DIV/0!</v>
      </c>
      <c r="E156" s="395" t="e">
        <f t="shared" si="14"/>
        <v>#DIV/0!</v>
      </c>
      <c r="F156" s="396" t="e">
        <f t="shared" si="13"/>
        <v>#DIV/0!</v>
      </c>
    </row>
    <row r="157" spans="1:6" s="150" customFormat="1" ht="13.5" customHeight="1">
      <c r="A157" s="393">
        <v>15</v>
      </c>
      <c r="B157" s="394">
        <f t="shared" si="12"/>
        <v>172</v>
      </c>
      <c r="C157" s="395">
        <f>5B!G157+5C!G157</f>
        <v>0</v>
      </c>
      <c r="D157" s="395" t="e">
        <f t="shared" si="14"/>
        <v>#DIV/0!</v>
      </c>
      <c r="E157" s="395" t="e">
        <f t="shared" si="14"/>
        <v>#DIV/0!</v>
      </c>
      <c r="F157" s="396" t="e">
        <f t="shared" si="13"/>
        <v>#DIV/0!</v>
      </c>
    </row>
    <row r="158" spans="1:6" s="150" customFormat="1" ht="13.5" customHeight="1">
      <c r="A158" s="393">
        <v>15</v>
      </c>
      <c r="B158" s="394">
        <f t="shared" si="12"/>
        <v>173</v>
      </c>
      <c r="C158" s="395">
        <f>5B!G158+5C!G158</f>
        <v>0</v>
      </c>
      <c r="D158" s="395" t="e">
        <f t="shared" si="14"/>
        <v>#DIV/0!</v>
      </c>
      <c r="E158" s="395" t="e">
        <f t="shared" si="14"/>
        <v>#DIV/0!</v>
      </c>
      <c r="F158" s="396" t="e">
        <f t="shared" si="13"/>
        <v>#DIV/0!</v>
      </c>
    </row>
    <row r="159" spans="1:6" s="150" customFormat="1" ht="13.5" customHeight="1">
      <c r="A159" s="393">
        <v>15</v>
      </c>
      <c r="B159" s="394">
        <f t="shared" si="12"/>
        <v>174</v>
      </c>
      <c r="C159" s="395">
        <f>5B!G159+5C!G159</f>
        <v>0</v>
      </c>
      <c r="D159" s="395" t="e">
        <f t="shared" si="14"/>
        <v>#DIV/0!</v>
      </c>
      <c r="E159" s="395" t="e">
        <f t="shared" si="14"/>
        <v>#DIV/0!</v>
      </c>
      <c r="F159" s="396" t="e">
        <f t="shared" si="13"/>
        <v>#DIV/0!</v>
      </c>
    </row>
    <row r="160" spans="1:6" s="150" customFormat="1" ht="13.5" customHeight="1">
      <c r="A160" s="393">
        <v>15</v>
      </c>
      <c r="B160" s="394">
        <f t="shared" si="12"/>
        <v>175</v>
      </c>
      <c r="C160" s="395">
        <f>5B!G160+5C!G160</f>
        <v>0</v>
      </c>
      <c r="D160" s="395" t="e">
        <f t="shared" si="14"/>
        <v>#DIV/0!</v>
      </c>
      <c r="E160" s="395" t="e">
        <f t="shared" si="14"/>
        <v>#DIV/0!</v>
      </c>
      <c r="F160" s="396" t="e">
        <f t="shared" si="13"/>
        <v>#DIV/0!</v>
      </c>
    </row>
    <row r="161" spans="1:6" s="150" customFormat="1" ht="13.5" customHeight="1">
      <c r="A161" s="393">
        <v>15</v>
      </c>
      <c r="B161" s="394">
        <f t="shared" si="12"/>
        <v>176</v>
      </c>
      <c r="C161" s="395">
        <f>5B!G161+5C!G161</f>
        <v>0</v>
      </c>
      <c r="D161" s="395" t="e">
        <f t="shared" si="14"/>
        <v>#DIV/0!</v>
      </c>
      <c r="E161" s="395" t="e">
        <f t="shared" si="14"/>
        <v>#DIV/0!</v>
      </c>
      <c r="F161" s="396" t="e">
        <f t="shared" si="13"/>
        <v>#DIV/0!</v>
      </c>
    </row>
    <row r="162" spans="1:6" s="150" customFormat="1" ht="13.5" customHeight="1" thickBot="1">
      <c r="A162" s="393">
        <v>15</v>
      </c>
      <c r="B162" s="399">
        <f t="shared" si="12"/>
        <v>177</v>
      </c>
      <c r="C162" s="395">
        <f>5B!G162+5C!G162</f>
        <v>0</v>
      </c>
      <c r="D162" s="395" t="e">
        <f t="shared" si="14"/>
        <v>#DIV/0!</v>
      </c>
      <c r="E162" s="395" t="e">
        <f t="shared" si="14"/>
        <v>#DIV/0!</v>
      </c>
      <c r="F162" s="396" t="e">
        <f t="shared" si="13"/>
        <v>#DIV/0!</v>
      </c>
    </row>
    <row r="163" spans="1:6" s="150" customFormat="1" ht="13.5" customHeight="1" thickTop="1">
      <c r="A163" s="393">
        <v>15</v>
      </c>
      <c r="B163" s="394">
        <f t="shared" si="12"/>
        <v>178</v>
      </c>
      <c r="C163" s="395">
        <f>5B!G163+5C!G163</f>
        <v>0</v>
      </c>
      <c r="D163" s="395" t="e">
        <f t="shared" si="14"/>
        <v>#DIV/0!</v>
      </c>
      <c r="E163" s="395" t="e">
        <f t="shared" si="14"/>
        <v>#DIV/0!</v>
      </c>
      <c r="F163" s="396" t="e">
        <f t="shared" si="13"/>
        <v>#DIV/0!</v>
      </c>
    </row>
    <row r="164" spans="1:6" s="150" customFormat="1" ht="13.5" customHeight="1">
      <c r="A164" s="393">
        <v>15</v>
      </c>
      <c r="B164" s="394">
        <f t="shared" si="12"/>
        <v>179</v>
      </c>
      <c r="C164" s="395">
        <f>5B!G164+5C!G164</f>
        <v>0</v>
      </c>
      <c r="D164" s="395" t="e">
        <f t="shared" si="14"/>
        <v>#DIV/0!</v>
      </c>
      <c r="E164" s="395" t="e">
        <f t="shared" si="14"/>
        <v>#DIV/0!</v>
      </c>
      <c r="F164" s="396" t="e">
        <f t="shared" si="13"/>
        <v>#DIV/0!</v>
      </c>
    </row>
    <row r="165" spans="1:6" s="150" customFormat="1" ht="13.5" customHeight="1">
      <c r="A165" s="393">
        <v>15</v>
      </c>
      <c r="B165" s="394">
        <f t="shared" si="12"/>
        <v>180</v>
      </c>
      <c r="C165" s="395">
        <f>5B!G165+5C!G165</f>
        <v>0</v>
      </c>
      <c r="D165" s="395" t="e">
        <f aca="true" t="shared" si="15" ref="D165:E180">D164</f>
        <v>#DIV/0!</v>
      </c>
      <c r="E165" s="395" t="e">
        <f t="shared" si="15"/>
        <v>#DIV/0!</v>
      </c>
      <c r="F165" s="396" t="e">
        <f t="shared" si="13"/>
        <v>#DIV/0!</v>
      </c>
    </row>
    <row r="166" spans="1:6" s="150" customFormat="1" ht="13.5" customHeight="1">
      <c r="A166" s="393">
        <v>15</v>
      </c>
      <c r="B166" s="394">
        <f t="shared" si="12"/>
        <v>181</v>
      </c>
      <c r="C166" s="395">
        <f>5B!G166+5C!G166</f>
        <v>0</v>
      </c>
      <c r="D166" s="395" t="e">
        <f t="shared" si="15"/>
        <v>#DIV/0!</v>
      </c>
      <c r="E166" s="395" t="e">
        <f t="shared" si="15"/>
        <v>#DIV/0!</v>
      </c>
      <c r="F166" s="396" t="e">
        <f t="shared" si="13"/>
        <v>#DIV/0!</v>
      </c>
    </row>
    <row r="167" spans="1:6" s="150" customFormat="1" ht="13.5" customHeight="1">
      <c r="A167" s="393">
        <v>15</v>
      </c>
      <c r="B167" s="394">
        <f t="shared" si="12"/>
        <v>182</v>
      </c>
      <c r="C167" s="395">
        <f>5B!G167+5C!G167</f>
        <v>0</v>
      </c>
      <c r="D167" s="395" t="e">
        <f t="shared" si="15"/>
        <v>#DIV/0!</v>
      </c>
      <c r="E167" s="395" t="e">
        <f t="shared" si="15"/>
        <v>#DIV/0!</v>
      </c>
      <c r="F167" s="396" t="e">
        <f t="shared" si="13"/>
        <v>#DIV/0!</v>
      </c>
    </row>
    <row r="168" spans="1:6" s="150" customFormat="1" ht="13.5" customHeight="1">
      <c r="A168" s="397">
        <v>15</v>
      </c>
      <c r="B168" s="394">
        <f t="shared" si="12"/>
        <v>183</v>
      </c>
      <c r="C168" s="395">
        <f>5B!G168+5C!G168</f>
        <v>0</v>
      </c>
      <c r="D168" s="395" t="e">
        <f t="shared" si="15"/>
        <v>#DIV/0!</v>
      </c>
      <c r="E168" s="395" t="e">
        <f t="shared" si="15"/>
        <v>#DIV/0!</v>
      </c>
      <c r="F168" s="396" t="e">
        <f t="shared" si="13"/>
        <v>#DIV/0!</v>
      </c>
    </row>
    <row r="169" spans="1:6" s="150" customFormat="1" ht="13.5" customHeight="1">
      <c r="A169" s="393">
        <v>16</v>
      </c>
      <c r="B169" s="394">
        <f t="shared" si="12"/>
        <v>184</v>
      </c>
      <c r="C169" s="395">
        <f>5B!G169+5C!G169</f>
        <v>0</v>
      </c>
      <c r="D169" s="395" t="e">
        <f t="shared" si="15"/>
        <v>#DIV/0!</v>
      </c>
      <c r="E169" s="395" t="e">
        <f t="shared" si="15"/>
        <v>#DIV/0!</v>
      </c>
      <c r="F169" s="396" t="e">
        <f t="shared" si="13"/>
        <v>#DIV/0!</v>
      </c>
    </row>
    <row r="170" spans="1:6" s="150" customFormat="1" ht="13.5" customHeight="1">
      <c r="A170" s="393">
        <v>16</v>
      </c>
      <c r="B170" s="394">
        <f t="shared" si="12"/>
        <v>185</v>
      </c>
      <c r="C170" s="395">
        <f>5B!G170+5C!G170</f>
        <v>0</v>
      </c>
      <c r="D170" s="395" t="e">
        <f t="shared" si="15"/>
        <v>#DIV/0!</v>
      </c>
      <c r="E170" s="395" t="e">
        <f t="shared" si="15"/>
        <v>#DIV/0!</v>
      </c>
      <c r="F170" s="396" t="e">
        <f t="shared" si="13"/>
        <v>#DIV/0!</v>
      </c>
    </row>
    <row r="171" spans="1:6" s="150" customFormat="1" ht="13.5" customHeight="1">
      <c r="A171" s="393">
        <v>16</v>
      </c>
      <c r="B171" s="394">
        <f t="shared" si="12"/>
        <v>186</v>
      </c>
      <c r="C171" s="395">
        <f>5B!G171+5C!G171</f>
        <v>0</v>
      </c>
      <c r="D171" s="395" t="e">
        <f t="shared" si="15"/>
        <v>#DIV/0!</v>
      </c>
      <c r="E171" s="395" t="e">
        <f t="shared" si="15"/>
        <v>#DIV/0!</v>
      </c>
      <c r="F171" s="396" t="e">
        <f t="shared" si="13"/>
        <v>#DIV/0!</v>
      </c>
    </row>
    <row r="172" spans="1:6" s="150" customFormat="1" ht="13.5" customHeight="1">
      <c r="A172" s="393">
        <v>16</v>
      </c>
      <c r="B172" s="394">
        <f t="shared" si="12"/>
        <v>187</v>
      </c>
      <c r="C172" s="395">
        <f>5B!G172+5C!G172</f>
        <v>0</v>
      </c>
      <c r="D172" s="395" t="e">
        <f t="shared" si="15"/>
        <v>#DIV/0!</v>
      </c>
      <c r="E172" s="395" t="e">
        <f t="shared" si="15"/>
        <v>#DIV/0!</v>
      </c>
      <c r="F172" s="396" t="e">
        <f t="shared" si="13"/>
        <v>#DIV/0!</v>
      </c>
    </row>
    <row r="173" spans="1:6" s="150" customFormat="1" ht="13.5" customHeight="1">
      <c r="A173" s="393">
        <v>16</v>
      </c>
      <c r="B173" s="394">
        <f t="shared" si="12"/>
        <v>188</v>
      </c>
      <c r="C173" s="395">
        <f>5B!G173+5C!G173</f>
        <v>0</v>
      </c>
      <c r="D173" s="395" t="e">
        <f t="shared" si="15"/>
        <v>#DIV/0!</v>
      </c>
      <c r="E173" s="395" t="e">
        <f t="shared" si="15"/>
        <v>#DIV/0!</v>
      </c>
      <c r="F173" s="396" t="e">
        <f t="shared" si="13"/>
        <v>#DIV/0!</v>
      </c>
    </row>
    <row r="174" spans="1:6" s="150" customFormat="1" ht="13.5" customHeight="1">
      <c r="A174" s="393">
        <v>16</v>
      </c>
      <c r="B174" s="398">
        <f t="shared" si="12"/>
        <v>189</v>
      </c>
      <c r="C174" s="395">
        <f>5B!G174+5C!G174</f>
        <v>0</v>
      </c>
      <c r="D174" s="395" t="e">
        <f t="shared" si="15"/>
        <v>#DIV/0!</v>
      </c>
      <c r="E174" s="395" t="e">
        <f t="shared" si="15"/>
        <v>#DIV/0!</v>
      </c>
      <c r="F174" s="396" t="e">
        <f t="shared" si="13"/>
        <v>#DIV/0!</v>
      </c>
    </row>
    <row r="175" spans="1:6" s="150" customFormat="1" ht="13.5" customHeight="1">
      <c r="A175" s="393">
        <v>16</v>
      </c>
      <c r="B175" s="394">
        <f t="shared" si="12"/>
        <v>190</v>
      </c>
      <c r="C175" s="395">
        <f>5B!G175+5C!G175</f>
        <v>0</v>
      </c>
      <c r="D175" s="395" t="e">
        <f t="shared" si="15"/>
        <v>#DIV/0!</v>
      </c>
      <c r="E175" s="395" t="e">
        <f t="shared" si="15"/>
        <v>#DIV/0!</v>
      </c>
      <c r="F175" s="396" t="e">
        <f t="shared" si="13"/>
        <v>#DIV/0!</v>
      </c>
    </row>
    <row r="176" spans="1:6" s="150" customFormat="1" ht="13.5" customHeight="1">
      <c r="A176" s="393">
        <v>16</v>
      </c>
      <c r="B176" s="394">
        <f t="shared" si="12"/>
        <v>191</v>
      </c>
      <c r="C176" s="395">
        <f>5B!G176+5C!G176</f>
        <v>0</v>
      </c>
      <c r="D176" s="395" t="e">
        <f t="shared" si="15"/>
        <v>#DIV/0!</v>
      </c>
      <c r="E176" s="395" t="e">
        <f t="shared" si="15"/>
        <v>#DIV/0!</v>
      </c>
      <c r="F176" s="396" t="e">
        <f t="shared" si="13"/>
        <v>#DIV/0!</v>
      </c>
    </row>
    <row r="177" spans="1:6" s="150" customFormat="1" ht="13.5" customHeight="1">
      <c r="A177" s="393">
        <v>16</v>
      </c>
      <c r="B177" s="394">
        <f t="shared" si="12"/>
        <v>192</v>
      </c>
      <c r="C177" s="395">
        <f>5B!G177+5C!G177</f>
        <v>0</v>
      </c>
      <c r="D177" s="395" t="e">
        <f t="shared" si="15"/>
        <v>#DIV/0!</v>
      </c>
      <c r="E177" s="395" t="e">
        <f t="shared" si="15"/>
        <v>#DIV/0!</v>
      </c>
      <c r="F177" s="396" t="e">
        <f t="shared" si="13"/>
        <v>#DIV/0!</v>
      </c>
    </row>
    <row r="178" spans="1:6" s="150" customFormat="1" ht="13.5" customHeight="1">
      <c r="A178" s="393">
        <v>16</v>
      </c>
      <c r="B178" s="394">
        <f t="shared" si="12"/>
        <v>193</v>
      </c>
      <c r="C178" s="395">
        <f>5B!G178+5C!G178</f>
        <v>0</v>
      </c>
      <c r="D178" s="395" t="e">
        <f t="shared" si="15"/>
        <v>#DIV/0!</v>
      </c>
      <c r="E178" s="395" t="e">
        <f t="shared" si="15"/>
        <v>#DIV/0!</v>
      </c>
      <c r="F178" s="396" t="e">
        <f t="shared" si="13"/>
        <v>#DIV/0!</v>
      </c>
    </row>
    <row r="179" spans="1:6" s="150" customFormat="1" ht="13.5" customHeight="1">
      <c r="A179" s="393">
        <v>16</v>
      </c>
      <c r="B179" s="394">
        <f t="shared" si="12"/>
        <v>194</v>
      </c>
      <c r="C179" s="395">
        <f>5B!G179+5C!G179</f>
        <v>0</v>
      </c>
      <c r="D179" s="395" t="e">
        <f t="shared" si="15"/>
        <v>#DIV/0!</v>
      </c>
      <c r="E179" s="395" t="e">
        <f t="shared" si="15"/>
        <v>#DIV/0!</v>
      </c>
      <c r="F179" s="396" t="e">
        <f t="shared" si="13"/>
        <v>#DIV/0!</v>
      </c>
    </row>
    <row r="180" spans="1:6" s="150" customFormat="1" ht="13.5" customHeight="1">
      <c r="A180" s="397">
        <v>16</v>
      </c>
      <c r="B180" s="394">
        <f t="shared" si="12"/>
        <v>195</v>
      </c>
      <c r="C180" s="395">
        <f>5B!G180+5C!G180</f>
        <v>0</v>
      </c>
      <c r="D180" s="395" t="e">
        <f t="shared" si="15"/>
        <v>#DIV/0!</v>
      </c>
      <c r="E180" s="395" t="e">
        <f t="shared" si="15"/>
        <v>#DIV/0!</v>
      </c>
      <c r="F180" s="396" t="e">
        <f t="shared" si="13"/>
        <v>#DIV/0!</v>
      </c>
    </row>
    <row r="181" spans="1:6" s="150" customFormat="1" ht="13.5" customHeight="1">
      <c r="A181" s="393">
        <v>17</v>
      </c>
      <c r="B181" s="394">
        <f t="shared" si="12"/>
        <v>196</v>
      </c>
      <c r="C181" s="395">
        <f>5B!G181+5C!G181</f>
        <v>0</v>
      </c>
      <c r="D181" s="395" t="e">
        <f aca="true" t="shared" si="16" ref="D181:E196">D180</f>
        <v>#DIV/0!</v>
      </c>
      <c r="E181" s="395" t="e">
        <f t="shared" si="16"/>
        <v>#DIV/0!</v>
      </c>
      <c r="F181" s="396" t="e">
        <f t="shared" si="13"/>
        <v>#DIV/0!</v>
      </c>
    </row>
    <row r="182" spans="1:6" s="150" customFormat="1" ht="13.5" customHeight="1">
      <c r="A182" s="393">
        <v>17</v>
      </c>
      <c r="B182" s="394">
        <f t="shared" si="12"/>
        <v>197</v>
      </c>
      <c r="C182" s="395">
        <f>5B!G182+5C!G182</f>
        <v>0</v>
      </c>
      <c r="D182" s="395" t="e">
        <f t="shared" si="16"/>
        <v>#DIV/0!</v>
      </c>
      <c r="E182" s="395" t="e">
        <f t="shared" si="16"/>
        <v>#DIV/0!</v>
      </c>
      <c r="F182" s="396" t="e">
        <f t="shared" si="13"/>
        <v>#DIV/0!</v>
      </c>
    </row>
    <row r="183" spans="1:6" s="150" customFormat="1" ht="13.5" customHeight="1">
      <c r="A183" s="393">
        <v>17</v>
      </c>
      <c r="B183" s="394">
        <f t="shared" si="12"/>
        <v>198</v>
      </c>
      <c r="C183" s="395">
        <f>5B!G183+5C!G183</f>
        <v>0</v>
      </c>
      <c r="D183" s="395" t="e">
        <f t="shared" si="16"/>
        <v>#DIV/0!</v>
      </c>
      <c r="E183" s="395" t="e">
        <f t="shared" si="16"/>
        <v>#DIV/0!</v>
      </c>
      <c r="F183" s="396" t="e">
        <f t="shared" si="13"/>
        <v>#DIV/0!</v>
      </c>
    </row>
    <row r="184" spans="1:6" s="150" customFormat="1" ht="13.5" customHeight="1">
      <c r="A184" s="393">
        <v>17</v>
      </c>
      <c r="B184" s="394">
        <f t="shared" si="12"/>
        <v>199</v>
      </c>
      <c r="C184" s="395">
        <f>5B!G184+5C!G184</f>
        <v>0</v>
      </c>
      <c r="D184" s="395" t="e">
        <f t="shared" si="16"/>
        <v>#DIV/0!</v>
      </c>
      <c r="E184" s="395" t="e">
        <f t="shared" si="16"/>
        <v>#DIV/0!</v>
      </c>
      <c r="F184" s="396" t="e">
        <f t="shared" si="13"/>
        <v>#DIV/0!</v>
      </c>
    </row>
    <row r="185" spans="1:6" s="150" customFormat="1" ht="13.5" customHeight="1">
      <c r="A185" s="393">
        <v>17</v>
      </c>
      <c r="B185" s="394">
        <f t="shared" si="12"/>
        <v>200</v>
      </c>
      <c r="C185" s="395">
        <f>5B!G185+5C!G185</f>
        <v>0</v>
      </c>
      <c r="D185" s="395" t="e">
        <f t="shared" si="16"/>
        <v>#DIV/0!</v>
      </c>
      <c r="E185" s="395" t="e">
        <f t="shared" si="16"/>
        <v>#DIV/0!</v>
      </c>
      <c r="F185" s="396" t="e">
        <f t="shared" si="13"/>
        <v>#DIV/0!</v>
      </c>
    </row>
    <row r="186" spans="1:6" s="150" customFormat="1" ht="13.5" customHeight="1">
      <c r="A186" s="393">
        <v>17</v>
      </c>
      <c r="B186" s="398">
        <f t="shared" si="12"/>
        <v>201</v>
      </c>
      <c r="C186" s="395">
        <f>5B!G186+5C!G186</f>
        <v>0</v>
      </c>
      <c r="D186" s="395" t="e">
        <f t="shared" si="16"/>
        <v>#DIV/0!</v>
      </c>
      <c r="E186" s="395" t="e">
        <f t="shared" si="16"/>
        <v>#DIV/0!</v>
      </c>
      <c r="F186" s="396" t="e">
        <f t="shared" si="13"/>
        <v>#DIV/0!</v>
      </c>
    </row>
    <row r="187" spans="1:6" s="150" customFormat="1" ht="12.75" customHeight="1">
      <c r="A187" s="393">
        <v>17</v>
      </c>
      <c r="B187" s="394">
        <f t="shared" si="12"/>
        <v>202</v>
      </c>
      <c r="C187" s="395">
        <f>5B!G187+5C!G187</f>
        <v>0</v>
      </c>
      <c r="D187" s="395" t="e">
        <f t="shared" si="16"/>
        <v>#DIV/0!</v>
      </c>
      <c r="E187" s="395" t="e">
        <f t="shared" si="16"/>
        <v>#DIV/0!</v>
      </c>
      <c r="F187" s="396" t="e">
        <f t="shared" si="13"/>
        <v>#DIV/0!</v>
      </c>
    </row>
    <row r="188" spans="1:6" s="150" customFormat="1" ht="12.75" customHeight="1">
      <c r="A188" s="393">
        <v>17</v>
      </c>
      <c r="B188" s="394">
        <f t="shared" si="12"/>
        <v>203</v>
      </c>
      <c r="C188" s="395">
        <f>5B!G188+5C!G188</f>
        <v>0</v>
      </c>
      <c r="D188" s="395" t="e">
        <f t="shared" si="16"/>
        <v>#DIV/0!</v>
      </c>
      <c r="E188" s="395" t="e">
        <f t="shared" si="16"/>
        <v>#DIV/0!</v>
      </c>
      <c r="F188" s="396" t="e">
        <f t="shared" si="13"/>
        <v>#DIV/0!</v>
      </c>
    </row>
    <row r="189" spans="1:6" s="150" customFormat="1" ht="12.75" customHeight="1">
      <c r="A189" s="393">
        <v>17</v>
      </c>
      <c r="B189" s="394">
        <f t="shared" si="12"/>
        <v>204</v>
      </c>
      <c r="C189" s="395">
        <f>5B!G189+5C!G189</f>
        <v>0</v>
      </c>
      <c r="D189" s="395" t="e">
        <f t="shared" si="16"/>
        <v>#DIV/0!</v>
      </c>
      <c r="E189" s="395" t="e">
        <f t="shared" si="16"/>
        <v>#DIV/0!</v>
      </c>
      <c r="F189" s="396" t="e">
        <f t="shared" si="13"/>
        <v>#DIV/0!</v>
      </c>
    </row>
    <row r="190" spans="1:6" s="150" customFormat="1" ht="12.75" customHeight="1">
      <c r="A190" s="393">
        <v>17</v>
      </c>
      <c r="B190" s="394">
        <f t="shared" si="12"/>
        <v>205</v>
      </c>
      <c r="C190" s="395">
        <f>5B!G190+5C!G190</f>
        <v>0</v>
      </c>
      <c r="D190" s="395" t="e">
        <f t="shared" si="16"/>
        <v>#DIV/0!</v>
      </c>
      <c r="E190" s="395" t="e">
        <f t="shared" si="16"/>
        <v>#DIV/0!</v>
      </c>
      <c r="F190" s="396" t="e">
        <f t="shared" si="13"/>
        <v>#DIV/0!</v>
      </c>
    </row>
    <row r="191" spans="1:6" s="150" customFormat="1" ht="12.75" customHeight="1">
      <c r="A191" s="393">
        <v>17</v>
      </c>
      <c r="B191" s="394">
        <f t="shared" si="12"/>
        <v>206</v>
      </c>
      <c r="C191" s="395">
        <f>5B!G191+5C!G191</f>
        <v>0</v>
      </c>
      <c r="D191" s="395" t="e">
        <f t="shared" si="16"/>
        <v>#DIV/0!</v>
      </c>
      <c r="E191" s="395" t="e">
        <f t="shared" si="16"/>
        <v>#DIV/0!</v>
      </c>
      <c r="F191" s="396" t="e">
        <f t="shared" si="13"/>
        <v>#DIV/0!</v>
      </c>
    </row>
    <row r="192" spans="1:6" s="150" customFormat="1" ht="12.75" customHeight="1">
      <c r="A192" s="397">
        <v>17</v>
      </c>
      <c r="B192" s="394">
        <f t="shared" si="12"/>
        <v>207</v>
      </c>
      <c r="C192" s="395">
        <f>5B!G192+5C!G192</f>
        <v>0</v>
      </c>
      <c r="D192" s="395" t="e">
        <f t="shared" si="16"/>
        <v>#DIV/0!</v>
      </c>
      <c r="E192" s="395" t="e">
        <f t="shared" si="16"/>
        <v>#DIV/0!</v>
      </c>
      <c r="F192" s="396" t="e">
        <f t="shared" si="13"/>
        <v>#DIV/0!</v>
      </c>
    </row>
    <row r="193" spans="1:6" s="150" customFormat="1" ht="12.75" customHeight="1">
      <c r="A193" s="393">
        <v>18</v>
      </c>
      <c r="B193" s="394">
        <f t="shared" si="12"/>
        <v>208</v>
      </c>
      <c r="C193" s="395">
        <f>5B!G193+5C!G193</f>
        <v>0</v>
      </c>
      <c r="D193" s="395" t="e">
        <f t="shared" si="16"/>
        <v>#DIV/0!</v>
      </c>
      <c r="E193" s="395" t="e">
        <f t="shared" si="16"/>
        <v>#DIV/0!</v>
      </c>
      <c r="F193" s="396" t="e">
        <f t="shared" si="13"/>
        <v>#DIV/0!</v>
      </c>
    </row>
    <row r="194" spans="1:6" s="150" customFormat="1" ht="12.75" customHeight="1">
      <c r="A194" s="393">
        <v>18</v>
      </c>
      <c r="B194" s="394">
        <f t="shared" si="12"/>
        <v>209</v>
      </c>
      <c r="C194" s="395">
        <f>5B!G194+5C!G194</f>
        <v>0</v>
      </c>
      <c r="D194" s="395" t="e">
        <f t="shared" si="16"/>
        <v>#DIV/0!</v>
      </c>
      <c r="E194" s="395" t="e">
        <f t="shared" si="16"/>
        <v>#DIV/0!</v>
      </c>
      <c r="F194" s="396" t="e">
        <f t="shared" si="13"/>
        <v>#DIV/0!</v>
      </c>
    </row>
    <row r="195" spans="1:6" s="150" customFormat="1" ht="12.75" customHeight="1">
      <c r="A195" s="393">
        <v>18</v>
      </c>
      <c r="B195" s="394">
        <f t="shared" si="12"/>
        <v>210</v>
      </c>
      <c r="C195" s="395">
        <f>5B!G195+5C!G195</f>
        <v>0</v>
      </c>
      <c r="D195" s="395" t="e">
        <f t="shared" si="16"/>
        <v>#DIV/0!</v>
      </c>
      <c r="E195" s="395" t="e">
        <f t="shared" si="16"/>
        <v>#DIV/0!</v>
      </c>
      <c r="F195" s="396" t="e">
        <f t="shared" si="13"/>
        <v>#DIV/0!</v>
      </c>
    </row>
    <row r="196" spans="1:6" s="150" customFormat="1" ht="12.75" customHeight="1">
      <c r="A196" s="393">
        <v>18</v>
      </c>
      <c r="B196" s="394">
        <f t="shared" si="12"/>
        <v>211</v>
      </c>
      <c r="C196" s="395">
        <f>5B!G196+5C!G196</f>
        <v>0</v>
      </c>
      <c r="D196" s="395" t="e">
        <f t="shared" si="16"/>
        <v>#DIV/0!</v>
      </c>
      <c r="E196" s="395" t="e">
        <f t="shared" si="16"/>
        <v>#DIV/0!</v>
      </c>
      <c r="F196" s="396" t="e">
        <f t="shared" si="13"/>
        <v>#DIV/0!</v>
      </c>
    </row>
    <row r="197" spans="1:6" s="150" customFormat="1" ht="12.75" customHeight="1">
      <c r="A197" s="393">
        <v>18</v>
      </c>
      <c r="B197" s="394">
        <f t="shared" si="12"/>
        <v>212</v>
      </c>
      <c r="C197" s="395">
        <f>5B!G197+5C!G197</f>
        <v>0</v>
      </c>
      <c r="D197" s="395" t="e">
        <f aca="true" t="shared" si="17" ref="D197:D225">D196</f>
        <v>#DIV/0!</v>
      </c>
      <c r="E197" s="395" t="e">
        <f aca="true" t="shared" si="18" ref="E197:E225">E196</f>
        <v>#DIV/0!</v>
      </c>
      <c r="F197" s="396" t="e">
        <f aca="true" t="shared" si="19" ref="F197:F225">C197+D197+E197</f>
        <v>#DIV/0!</v>
      </c>
    </row>
    <row r="198" spans="1:6" s="150" customFormat="1" ht="12.75" customHeight="1">
      <c r="A198" s="393">
        <v>18</v>
      </c>
      <c r="B198" s="394">
        <f t="shared" si="12"/>
        <v>213</v>
      </c>
      <c r="C198" s="395">
        <f>5B!G198+5C!G198</f>
        <v>0</v>
      </c>
      <c r="D198" s="395" t="e">
        <f t="shared" si="17"/>
        <v>#DIV/0!</v>
      </c>
      <c r="E198" s="395" t="e">
        <f t="shared" si="18"/>
        <v>#DIV/0!</v>
      </c>
      <c r="F198" s="396" t="e">
        <f t="shared" si="19"/>
        <v>#DIV/0!</v>
      </c>
    </row>
    <row r="199" spans="1:6" s="150" customFormat="1" ht="12.75" customHeight="1">
      <c r="A199" s="393">
        <v>18</v>
      </c>
      <c r="B199" s="394">
        <f t="shared" si="12"/>
        <v>214</v>
      </c>
      <c r="C199" s="395">
        <f>5B!G199+5C!G199</f>
        <v>0</v>
      </c>
      <c r="D199" s="395" t="e">
        <f t="shared" si="17"/>
        <v>#DIV/0!</v>
      </c>
      <c r="E199" s="395" t="e">
        <f t="shared" si="18"/>
        <v>#DIV/0!</v>
      </c>
      <c r="F199" s="396" t="e">
        <f t="shared" si="19"/>
        <v>#DIV/0!</v>
      </c>
    </row>
    <row r="200" spans="1:6" s="150" customFormat="1" ht="12.75" customHeight="1">
      <c r="A200" s="393">
        <v>18</v>
      </c>
      <c r="B200" s="394">
        <f t="shared" si="12"/>
        <v>215</v>
      </c>
      <c r="C200" s="395">
        <f>5B!G200+5C!G200</f>
        <v>0</v>
      </c>
      <c r="D200" s="395" t="e">
        <f t="shared" si="17"/>
        <v>#DIV/0!</v>
      </c>
      <c r="E200" s="395" t="e">
        <f t="shared" si="18"/>
        <v>#DIV/0!</v>
      </c>
      <c r="F200" s="396" t="e">
        <f t="shared" si="19"/>
        <v>#DIV/0!</v>
      </c>
    </row>
    <row r="201" spans="1:6" s="150" customFormat="1" ht="12.75" customHeight="1">
      <c r="A201" s="393">
        <v>18</v>
      </c>
      <c r="B201" s="394">
        <f t="shared" si="12"/>
        <v>216</v>
      </c>
      <c r="C201" s="395">
        <f>5B!G201+5C!G201</f>
        <v>0</v>
      </c>
      <c r="D201" s="395" t="e">
        <f t="shared" si="17"/>
        <v>#DIV/0!</v>
      </c>
      <c r="E201" s="395" t="e">
        <f t="shared" si="18"/>
        <v>#DIV/0!</v>
      </c>
      <c r="F201" s="396" t="e">
        <f t="shared" si="19"/>
        <v>#DIV/0!</v>
      </c>
    </row>
    <row r="202" spans="1:6" s="150" customFormat="1" ht="12.75" customHeight="1">
      <c r="A202" s="393">
        <v>18</v>
      </c>
      <c r="B202" s="394">
        <f t="shared" si="12"/>
        <v>217</v>
      </c>
      <c r="C202" s="395">
        <f>5B!G202+5C!G202</f>
        <v>0</v>
      </c>
      <c r="D202" s="395" t="e">
        <f t="shared" si="17"/>
        <v>#DIV/0!</v>
      </c>
      <c r="E202" s="395" t="e">
        <f t="shared" si="18"/>
        <v>#DIV/0!</v>
      </c>
      <c r="F202" s="396" t="e">
        <f t="shared" si="19"/>
        <v>#DIV/0!</v>
      </c>
    </row>
    <row r="203" spans="1:6" s="150" customFormat="1" ht="12.75" customHeight="1">
      <c r="A203" s="393">
        <v>18</v>
      </c>
      <c r="B203" s="394">
        <f t="shared" si="12"/>
        <v>218</v>
      </c>
      <c r="C203" s="395">
        <f>5B!G203+5C!G203</f>
        <v>0</v>
      </c>
      <c r="D203" s="395" t="e">
        <f t="shared" si="17"/>
        <v>#DIV/0!</v>
      </c>
      <c r="E203" s="395" t="e">
        <f t="shared" si="18"/>
        <v>#DIV/0!</v>
      </c>
      <c r="F203" s="396" t="e">
        <f t="shared" si="19"/>
        <v>#DIV/0!</v>
      </c>
    </row>
    <row r="204" spans="1:6" s="150" customFormat="1" ht="12.75" customHeight="1">
      <c r="A204" s="397">
        <v>18</v>
      </c>
      <c r="B204" s="394">
        <f t="shared" si="12"/>
        <v>219</v>
      </c>
      <c r="C204" s="395">
        <f>5B!G204+5C!G204</f>
        <v>0</v>
      </c>
      <c r="D204" s="395" t="e">
        <f t="shared" si="17"/>
        <v>#DIV/0!</v>
      </c>
      <c r="E204" s="395" t="e">
        <f t="shared" si="18"/>
        <v>#DIV/0!</v>
      </c>
      <c r="F204" s="396" t="e">
        <f t="shared" si="19"/>
        <v>#DIV/0!</v>
      </c>
    </row>
    <row r="205" spans="1:6" s="150" customFormat="1" ht="12.75" customHeight="1">
      <c r="A205" s="393">
        <v>19</v>
      </c>
      <c r="B205" s="394">
        <f t="shared" si="12"/>
        <v>220</v>
      </c>
      <c r="C205" s="395">
        <f>5B!G205+5C!G205</f>
        <v>0</v>
      </c>
      <c r="D205" s="395" t="e">
        <f t="shared" si="17"/>
        <v>#DIV/0!</v>
      </c>
      <c r="E205" s="395" t="e">
        <f t="shared" si="18"/>
        <v>#DIV/0!</v>
      </c>
      <c r="F205" s="396" t="e">
        <f t="shared" si="19"/>
        <v>#DIV/0!</v>
      </c>
    </row>
    <row r="206" spans="1:6" s="150" customFormat="1" ht="12.75" customHeight="1">
      <c r="A206" s="393">
        <v>19</v>
      </c>
      <c r="B206" s="394">
        <f t="shared" si="12"/>
        <v>221</v>
      </c>
      <c r="C206" s="395">
        <f>5B!G206+5C!G206</f>
        <v>0</v>
      </c>
      <c r="D206" s="395" t="e">
        <f t="shared" si="17"/>
        <v>#DIV/0!</v>
      </c>
      <c r="E206" s="395" t="e">
        <f t="shared" si="18"/>
        <v>#DIV/0!</v>
      </c>
      <c r="F206" s="396" t="e">
        <f t="shared" si="19"/>
        <v>#DIV/0!</v>
      </c>
    </row>
    <row r="207" spans="1:6" s="150" customFormat="1" ht="12.75" customHeight="1">
      <c r="A207" s="393">
        <v>19</v>
      </c>
      <c r="B207" s="394">
        <f t="shared" si="12"/>
        <v>222</v>
      </c>
      <c r="C207" s="395">
        <f>5B!G207+5C!G207</f>
        <v>0</v>
      </c>
      <c r="D207" s="395" t="e">
        <f t="shared" si="17"/>
        <v>#DIV/0!</v>
      </c>
      <c r="E207" s="395" t="e">
        <f t="shared" si="18"/>
        <v>#DIV/0!</v>
      </c>
      <c r="F207" s="396" t="e">
        <f t="shared" si="19"/>
        <v>#DIV/0!</v>
      </c>
    </row>
    <row r="208" spans="1:6" s="150" customFormat="1" ht="12.75" customHeight="1">
      <c r="A208" s="393">
        <v>19</v>
      </c>
      <c r="B208" s="394">
        <f t="shared" si="12"/>
        <v>223</v>
      </c>
      <c r="C208" s="395">
        <f>5B!G208+5C!G208</f>
        <v>0</v>
      </c>
      <c r="D208" s="395" t="e">
        <f t="shared" si="17"/>
        <v>#DIV/0!</v>
      </c>
      <c r="E208" s="395" t="e">
        <f t="shared" si="18"/>
        <v>#DIV/0!</v>
      </c>
      <c r="F208" s="396" t="e">
        <f t="shared" si="19"/>
        <v>#DIV/0!</v>
      </c>
    </row>
    <row r="209" spans="1:6" s="150" customFormat="1" ht="12.75" customHeight="1">
      <c r="A209" s="393">
        <v>19</v>
      </c>
      <c r="B209" s="394">
        <f t="shared" si="12"/>
        <v>224</v>
      </c>
      <c r="C209" s="395">
        <f>5B!G209+5C!G209</f>
        <v>0</v>
      </c>
      <c r="D209" s="395" t="e">
        <f t="shared" si="17"/>
        <v>#DIV/0!</v>
      </c>
      <c r="E209" s="395" t="e">
        <f t="shared" si="18"/>
        <v>#DIV/0!</v>
      </c>
      <c r="F209" s="396" t="e">
        <f t="shared" si="19"/>
        <v>#DIV/0!</v>
      </c>
    </row>
    <row r="210" spans="1:6" s="150" customFormat="1" ht="12.75" customHeight="1">
      <c r="A210" s="393">
        <v>19</v>
      </c>
      <c r="B210" s="394">
        <f t="shared" si="12"/>
        <v>225</v>
      </c>
      <c r="C210" s="395">
        <f>5B!G210+5C!G210</f>
        <v>0</v>
      </c>
      <c r="D210" s="395" t="e">
        <f t="shared" si="17"/>
        <v>#DIV/0!</v>
      </c>
      <c r="E210" s="395" t="e">
        <f t="shared" si="18"/>
        <v>#DIV/0!</v>
      </c>
      <c r="F210" s="396" t="e">
        <f t="shared" si="19"/>
        <v>#DIV/0!</v>
      </c>
    </row>
    <row r="211" spans="1:6" s="150" customFormat="1" ht="12.75" customHeight="1">
      <c r="A211" s="393">
        <v>19</v>
      </c>
      <c r="B211" s="394">
        <f t="shared" si="12"/>
        <v>226</v>
      </c>
      <c r="C211" s="395">
        <f>5C!G211</f>
        <v>0</v>
      </c>
      <c r="D211" s="395" t="e">
        <f t="shared" si="17"/>
        <v>#DIV/0!</v>
      </c>
      <c r="E211" s="395" t="e">
        <f t="shared" si="18"/>
        <v>#DIV/0!</v>
      </c>
      <c r="F211" s="396" t="e">
        <f t="shared" si="19"/>
        <v>#DIV/0!</v>
      </c>
    </row>
    <row r="212" spans="1:6" s="150" customFormat="1" ht="12.75" customHeight="1">
      <c r="A212" s="393">
        <v>19</v>
      </c>
      <c r="B212" s="394">
        <f t="shared" si="12"/>
        <v>227</v>
      </c>
      <c r="C212" s="395">
        <f>5C!G212</f>
        <v>0</v>
      </c>
      <c r="D212" s="395" t="e">
        <f t="shared" si="17"/>
        <v>#DIV/0!</v>
      </c>
      <c r="E212" s="395" t="e">
        <f t="shared" si="18"/>
        <v>#DIV/0!</v>
      </c>
      <c r="F212" s="396" t="e">
        <f t="shared" si="19"/>
        <v>#DIV/0!</v>
      </c>
    </row>
    <row r="213" spans="1:6" s="150" customFormat="1" ht="12.75" customHeight="1">
      <c r="A213" s="393">
        <v>19</v>
      </c>
      <c r="B213" s="394">
        <f t="shared" si="12"/>
        <v>228</v>
      </c>
      <c r="C213" s="395">
        <f>5C!G213</f>
        <v>0</v>
      </c>
      <c r="D213" s="395" t="e">
        <f t="shared" si="17"/>
        <v>#DIV/0!</v>
      </c>
      <c r="E213" s="395" t="e">
        <f t="shared" si="18"/>
        <v>#DIV/0!</v>
      </c>
      <c r="F213" s="396" t="e">
        <f t="shared" si="19"/>
        <v>#DIV/0!</v>
      </c>
    </row>
    <row r="214" spans="1:6" s="150" customFormat="1" ht="12.75" customHeight="1">
      <c r="A214" s="393">
        <v>19</v>
      </c>
      <c r="B214" s="394">
        <f t="shared" si="12"/>
        <v>229</v>
      </c>
      <c r="C214" s="395">
        <f>5C!G214</f>
        <v>0</v>
      </c>
      <c r="D214" s="395" t="e">
        <f t="shared" si="17"/>
        <v>#DIV/0!</v>
      </c>
      <c r="E214" s="395" t="e">
        <f t="shared" si="18"/>
        <v>#DIV/0!</v>
      </c>
      <c r="F214" s="396" t="e">
        <f t="shared" si="19"/>
        <v>#DIV/0!</v>
      </c>
    </row>
    <row r="215" spans="1:6" s="150" customFormat="1" ht="12.75" customHeight="1">
      <c r="A215" s="393">
        <v>19</v>
      </c>
      <c r="B215" s="394">
        <f t="shared" si="12"/>
        <v>230</v>
      </c>
      <c r="C215" s="395">
        <f>5C!G215</f>
        <v>0</v>
      </c>
      <c r="D215" s="395" t="e">
        <f t="shared" si="17"/>
        <v>#DIV/0!</v>
      </c>
      <c r="E215" s="395" t="e">
        <f t="shared" si="18"/>
        <v>#DIV/0!</v>
      </c>
      <c r="F215" s="396" t="e">
        <f t="shared" si="19"/>
        <v>#DIV/0!</v>
      </c>
    </row>
    <row r="216" spans="1:6" s="150" customFormat="1" ht="12.75" customHeight="1">
      <c r="A216" s="397">
        <v>19</v>
      </c>
      <c r="B216" s="394">
        <f t="shared" si="12"/>
        <v>231</v>
      </c>
      <c r="C216" s="395">
        <f>5C!G216</f>
        <v>0</v>
      </c>
      <c r="D216" s="395" t="e">
        <f t="shared" si="17"/>
        <v>#DIV/0!</v>
      </c>
      <c r="E216" s="395" t="e">
        <f t="shared" si="18"/>
        <v>#DIV/0!</v>
      </c>
      <c r="F216" s="396" t="e">
        <f t="shared" si="19"/>
        <v>#DIV/0!</v>
      </c>
    </row>
    <row r="217" spans="1:6" s="150" customFormat="1" ht="12.75" customHeight="1">
      <c r="A217" s="393">
        <v>20</v>
      </c>
      <c r="B217" s="394">
        <f t="shared" si="12"/>
        <v>232</v>
      </c>
      <c r="C217" s="395">
        <f>5C!G217</f>
        <v>0</v>
      </c>
      <c r="D217" s="395" t="e">
        <f t="shared" si="17"/>
        <v>#DIV/0!</v>
      </c>
      <c r="E217" s="395" t="e">
        <f t="shared" si="18"/>
        <v>#DIV/0!</v>
      </c>
      <c r="F217" s="396" t="e">
        <f t="shared" si="19"/>
        <v>#DIV/0!</v>
      </c>
    </row>
    <row r="218" spans="1:6" s="150" customFormat="1" ht="12.75" customHeight="1">
      <c r="A218" s="393">
        <v>20</v>
      </c>
      <c r="B218" s="394">
        <f t="shared" si="12"/>
        <v>233</v>
      </c>
      <c r="C218" s="395">
        <f>5C!G218</f>
        <v>0</v>
      </c>
      <c r="D218" s="395" t="e">
        <f t="shared" si="17"/>
        <v>#DIV/0!</v>
      </c>
      <c r="E218" s="395" t="e">
        <f t="shared" si="18"/>
        <v>#DIV/0!</v>
      </c>
      <c r="F218" s="396" t="e">
        <f t="shared" si="19"/>
        <v>#DIV/0!</v>
      </c>
    </row>
    <row r="219" spans="1:6" s="150" customFormat="1" ht="12.75" customHeight="1">
      <c r="A219" s="393">
        <v>20</v>
      </c>
      <c r="B219" s="394">
        <f t="shared" si="12"/>
        <v>234</v>
      </c>
      <c r="C219" s="395">
        <f>5C!G219</f>
        <v>0</v>
      </c>
      <c r="D219" s="395" t="e">
        <f t="shared" si="17"/>
        <v>#DIV/0!</v>
      </c>
      <c r="E219" s="395" t="e">
        <f t="shared" si="18"/>
        <v>#DIV/0!</v>
      </c>
      <c r="F219" s="396" t="e">
        <f t="shared" si="19"/>
        <v>#DIV/0!</v>
      </c>
    </row>
    <row r="220" spans="1:6" s="150" customFormat="1" ht="12.75" customHeight="1">
      <c r="A220" s="393">
        <v>20</v>
      </c>
      <c r="B220" s="394">
        <f t="shared" si="12"/>
        <v>235</v>
      </c>
      <c r="C220" s="395">
        <f>5C!G220</f>
        <v>0</v>
      </c>
      <c r="D220" s="395" t="e">
        <f t="shared" si="17"/>
        <v>#DIV/0!</v>
      </c>
      <c r="E220" s="395" t="e">
        <f t="shared" si="18"/>
        <v>#DIV/0!</v>
      </c>
      <c r="F220" s="396" t="e">
        <f t="shared" si="19"/>
        <v>#DIV/0!</v>
      </c>
    </row>
    <row r="221" spans="1:6" s="150" customFormat="1" ht="12.75" customHeight="1">
      <c r="A221" s="393">
        <v>20</v>
      </c>
      <c r="B221" s="394">
        <f t="shared" si="12"/>
        <v>236</v>
      </c>
      <c r="C221" s="395">
        <f>5C!G221</f>
        <v>0</v>
      </c>
      <c r="D221" s="395" t="e">
        <f t="shared" si="17"/>
        <v>#DIV/0!</v>
      </c>
      <c r="E221" s="395" t="e">
        <f t="shared" si="18"/>
        <v>#DIV/0!</v>
      </c>
      <c r="F221" s="396" t="e">
        <f t="shared" si="19"/>
        <v>#DIV/0!</v>
      </c>
    </row>
    <row r="222" spans="1:6" s="150" customFormat="1" ht="12.75" customHeight="1">
      <c r="A222" s="393">
        <v>20</v>
      </c>
      <c r="B222" s="394">
        <f t="shared" si="12"/>
        <v>237</v>
      </c>
      <c r="C222" s="395">
        <f>5C!G222</f>
        <v>0</v>
      </c>
      <c r="D222" s="395" t="e">
        <f t="shared" si="17"/>
        <v>#DIV/0!</v>
      </c>
      <c r="E222" s="395" t="e">
        <f t="shared" si="18"/>
        <v>#DIV/0!</v>
      </c>
      <c r="F222" s="396" t="e">
        <f t="shared" si="19"/>
        <v>#DIV/0!</v>
      </c>
    </row>
    <row r="223" spans="1:6" s="150" customFormat="1" ht="12.75" customHeight="1">
      <c r="A223" s="393">
        <v>20</v>
      </c>
      <c r="B223" s="394">
        <f t="shared" si="12"/>
        <v>238</v>
      </c>
      <c r="C223" s="395">
        <f>5C!G223</f>
        <v>0</v>
      </c>
      <c r="D223" s="395" t="e">
        <f t="shared" si="17"/>
        <v>#DIV/0!</v>
      </c>
      <c r="E223" s="395" t="e">
        <f t="shared" si="18"/>
        <v>#DIV/0!</v>
      </c>
      <c r="F223" s="396" t="e">
        <f t="shared" si="19"/>
        <v>#DIV/0!</v>
      </c>
    </row>
    <row r="224" spans="1:6" s="150" customFormat="1" ht="12.75" customHeight="1">
      <c r="A224" s="393">
        <v>20</v>
      </c>
      <c r="B224" s="394">
        <f t="shared" si="12"/>
        <v>239</v>
      </c>
      <c r="C224" s="395">
        <f>5C!G224</f>
        <v>0</v>
      </c>
      <c r="D224" s="395" t="e">
        <f t="shared" si="17"/>
        <v>#DIV/0!</v>
      </c>
      <c r="E224" s="395" t="e">
        <f t="shared" si="18"/>
        <v>#DIV/0!</v>
      </c>
      <c r="F224" s="396" t="e">
        <f t="shared" si="19"/>
        <v>#DIV/0!</v>
      </c>
    </row>
    <row r="225" spans="1:6" s="150" customFormat="1" ht="12.75" customHeight="1">
      <c r="A225" s="397">
        <v>20</v>
      </c>
      <c r="B225" s="398">
        <f t="shared" si="12"/>
        <v>240</v>
      </c>
      <c r="C225" s="395">
        <f>5C!G225</f>
        <v>0</v>
      </c>
      <c r="D225" s="395" t="e">
        <f t="shared" si="17"/>
        <v>#DIV/0!</v>
      </c>
      <c r="E225" s="395" t="e">
        <f t="shared" si="18"/>
        <v>#DIV/0!</v>
      </c>
      <c r="F225" s="396" t="e">
        <f t="shared" si="19"/>
        <v>#DIV/0!</v>
      </c>
    </row>
    <row r="226" spans="1:6" ht="28.5" customHeight="1" thickBot="1">
      <c r="A226" s="1062" t="s">
        <v>116</v>
      </c>
      <c r="B226" s="1063"/>
      <c r="C226" s="400">
        <f>SUM(C19:C225)</f>
        <v>0</v>
      </c>
      <c r="D226" s="400" t="e">
        <f>SUM(D19:D225)</f>
        <v>#DIV/0!</v>
      </c>
      <c r="E226" s="400" t="e">
        <f>SUM(E19:E225)</f>
        <v>#DIV/0!</v>
      </c>
      <c r="F226" s="400" t="e">
        <f>SUM(F19:F225)</f>
        <v>#DIV/0!</v>
      </c>
    </row>
    <row r="227" spans="1:6" ht="13.5" thickTop="1">
      <c r="A227" s="151"/>
      <c r="B227" s="151"/>
      <c r="C227" s="152"/>
      <c r="D227" s="152"/>
      <c r="E227" s="152"/>
      <c r="F227" s="152"/>
    </row>
    <row r="228" spans="1:6" ht="12">
      <c r="A228" s="1061" t="s">
        <v>176</v>
      </c>
      <c r="B228" s="1061"/>
      <c r="C228" s="1061"/>
      <c r="D228" s="153">
        <f>DATOS!C13</f>
        <v>0</v>
      </c>
      <c r="E228" s="153"/>
      <c r="F228" s="154"/>
    </row>
    <row r="229" spans="1:6" ht="12">
      <c r="A229" s="154"/>
      <c r="B229" s="154"/>
      <c r="C229" s="153"/>
      <c r="D229" s="153"/>
      <c r="E229" s="153"/>
      <c r="F229" s="154"/>
    </row>
  </sheetData>
  <sheetProtection password="ECC8" sheet="1" objects="1" scenarios="1" selectLockedCells="1" selectUnlockedCells="1"/>
  <mergeCells count="19">
    <mergeCell ref="B17:B18"/>
    <mergeCell ref="A2:F2"/>
    <mergeCell ref="A3:F3"/>
    <mergeCell ref="A8:C8"/>
    <mergeCell ref="A7:C7"/>
    <mergeCell ref="A6:C6"/>
    <mergeCell ref="A5:C5"/>
    <mergeCell ref="C14:E14"/>
    <mergeCell ref="A14:B16"/>
    <mergeCell ref="A228:C228"/>
    <mergeCell ref="A226:B226"/>
    <mergeCell ref="A10:F10"/>
    <mergeCell ref="A11:F11"/>
    <mergeCell ref="A12:F12"/>
    <mergeCell ref="C15:C17"/>
    <mergeCell ref="D15:D17"/>
    <mergeCell ref="E15:E17"/>
    <mergeCell ref="F15:F17"/>
    <mergeCell ref="A17:A18"/>
  </mergeCells>
  <printOptions horizontalCentered="1" verticalCentered="1"/>
  <pageMargins left="0.5905511811023623" right="0.3937007874015748" top="0.7874015748031497" bottom="0.3937007874015748" header="0.4330708661417323" footer="0.3937007874015748"/>
  <pageSetup fitToHeight="8" fitToWidth="0" orientation="portrait" scale="90"/>
  <headerFooter alignWithMargins="0">
    <oddHeader>&amp;R&amp;"Arial,Negrita"&amp;11Formatos Financieros</oddHeader>
    <oddFooter>&amp;R&amp;P de &amp;N</oddFooter>
  </headerFooter>
  <rowBreaks count="7" manualBreakCount="7">
    <brk id="47" max="5" man="1"/>
    <brk id="76" max="5" man="1"/>
    <brk id="105" max="5" man="1"/>
    <brk id="134" max="5" man="1"/>
    <brk id="162" max="5" man="1"/>
    <brk id="190" max="5" man="1"/>
    <brk id="219" max="5" man="1"/>
  </row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2"/>
  <sheetViews>
    <sheetView tabSelected="1" zoomScalePageLayoutView="0" workbookViewId="0" topLeftCell="B3">
      <selection activeCell="J17" sqref="J17"/>
    </sheetView>
  </sheetViews>
  <sheetFormatPr defaultColWidth="11.421875" defaultRowHeight="12.75"/>
  <cols>
    <col min="2" max="2" width="18.140625" style="0" customWidth="1"/>
    <col min="3" max="3" width="0.85546875" style="0" customWidth="1"/>
    <col min="4" max="6" width="15.00390625" style="0" customWidth="1"/>
    <col min="7" max="7" width="17.140625" style="0" customWidth="1"/>
    <col min="8" max="8" width="16.7109375" style="0" customWidth="1"/>
    <col min="9" max="9" width="17.7109375" style="0" customWidth="1"/>
    <col min="10" max="10" width="17.421875" style="0" customWidth="1"/>
    <col min="11" max="11" width="16.421875" style="0" customWidth="1"/>
    <col min="12" max="12" width="18.00390625" style="0" customWidth="1"/>
  </cols>
  <sheetData>
    <row r="2" spans="2:13" ht="12">
      <c r="B2" s="63"/>
      <c r="C2" s="63"/>
      <c r="D2" s="63"/>
      <c r="E2" s="63"/>
      <c r="F2" s="63"/>
      <c r="G2" s="63"/>
      <c r="H2" s="63"/>
      <c r="I2" s="63"/>
      <c r="J2" s="63"/>
      <c r="K2" s="63"/>
      <c r="L2" s="64"/>
      <c r="M2" s="63"/>
    </row>
    <row r="3" spans="2:13" ht="16.5">
      <c r="B3" s="1202" t="s">
        <v>12</v>
      </c>
      <c r="C3" s="1202"/>
      <c r="D3" s="1202"/>
      <c r="E3" s="1202"/>
      <c r="F3" s="1202"/>
      <c r="G3" s="1202"/>
      <c r="H3" s="1202"/>
      <c r="I3" s="1202"/>
      <c r="J3" s="1202"/>
      <c r="K3" s="1202"/>
      <c r="L3" s="1202"/>
      <c r="M3" s="63"/>
    </row>
    <row r="4" spans="2:13" ht="16.5">
      <c r="B4" s="1202" t="s">
        <v>331</v>
      </c>
      <c r="C4" s="1202"/>
      <c r="D4" s="1202"/>
      <c r="E4" s="1202"/>
      <c r="F4" s="1202"/>
      <c r="G4" s="1202"/>
      <c r="H4" s="1202"/>
      <c r="I4" s="1202"/>
      <c r="J4" s="1202"/>
      <c r="K4" s="1202"/>
      <c r="L4" s="1202"/>
      <c r="M4" s="63"/>
    </row>
    <row r="5" spans="2:13" ht="12">
      <c r="B5" s="137"/>
      <c r="C5" s="137"/>
      <c r="D5" s="137"/>
      <c r="E5" s="137"/>
      <c r="F5" s="137"/>
      <c r="G5" s="137"/>
      <c r="H5" s="137"/>
      <c r="I5" s="139"/>
      <c r="J5" s="139"/>
      <c r="K5" s="139"/>
      <c r="L5" s="140"/>
      <c r="M5" s="139"/>
    </row>
    <row r="6" spans="2:13" ht="12">
      <c r="B6" s="1057" t="s">
        <v>337</v>
      </c>
      <c r="C6" s="1057"/>
      <c r="D6" s="1057"/>
      <c r="E6" s="1057"/>
      <c r="F6" s="1057"/>
      <c r="G6" s="1057"/>
      <c r="H6" s="1059">
        <f>DATOS!C5</f>
        <v>0</v>
      </c>
      <c r="I6" s="1059"/>
      <c r="J6" s="63"/>
      <c r="K6" s="63"/>
      <c r="L6" s="64"/>
      <c r="M6" s="63"/>
    </row>
    <row r="7" spans="2:13" ht="12">
      <c r="B7" s="1057" t="s">
        <v>336</v>
      </c>
      <c r="C7" s="1057"/>
      <c r="D7" s="1057"/>
      <c r="E7" s="1057"/>
      <c r="F7" s="1057"/>
      <c r="G7" s="1057"/>
      <c r="H7" s="1059">
        <f>DATOS!C6</f>
        <v>0</v>
      </c>
      <c r="I7" s="1059"/>
      <c r="J7" s="63"/>
      <c r="K7" s="63"/>
      <c r="L7" s="64"/>
      <c r="M7" s="63"/>
    </row>
    <row r="8" spans="2:13" ht="12">
      <c r="B8" s="1057" t="s">
        <v>335</v>
      </c>
      <c r="C8" s="1057"/>
      <c r="D8" s="1057"/>
      <c r="E8" s="1057"/>
      <c r="F8" s="1057"/>
      <c r="G8" s="1057"/>
      <c r="H8" s="1060">
        <f>DATOS!C7</f>
        <v>0</v>
      </c>
      <c r="I8" s="1060"/>
      <c r="J8" s="63"/>
      <c r="K8" s="63"/>
      <c r="L8" s="64"/>
      <c r="M8" s="63"/>
    </row>
    <row r="9" spans="2:13" ht="12">
      <c r="B9" s="1057" t="s">
        <v>205</v>
      </c>
      <c r="C9" s="1057"/>
      <c r="D9" s="1057"/>
      <c r="E9" s="1057"/>
      <c r="F9" s="1057"/>
      <c r="G9" s="1057"/>
      <c r="H9" s="1059">
        <f>DATOS!C8</f>
        <v>0</v>
      </c>
      <c r="I9" s="1059"/>
      <c r="J9" s="63"/>
      <c r="K9" s="63"/>
      <c r="L9" s="64"/>
      <c r="M9" s="63"/>
    </row>
    <row r="10" spans="1:13" ht="12">
      <c r="A10" s="848"/>
      <c r="B10" s="849"/>
      <c r="C10" s="84"/>
      <c r="D10" s="84"/>
      <c r="E10" s="84"/>
      <c r="F10" s="84"/>
      <c r="G10" s="84"/>
      <c r="H10" s="47"/>
      <c r="I10" s="63"/>
      <c r="J10" s="63"/>
      <c r="K10" s="63"/>
      <c r="L10" s="64"/>
      <c r="M10" s="63"/>
    </row>
    <row r="11" spans="2:13" ht="16.5">
      <c r="B11" s="1157" t="s">
        <v>88</v>
      </c>
      <c r="C11" s="1157"/>
      <c r="D11" s="1157"/>
      <c r="E11" s="1157"/>
      <c r="F11" s="1157"/>
      <c r="G11" s="1157"/>
      <c r="H11" s="1157"/>
      <c r="I11" s="1157"/>
      <c r="J11" s="1157"/>
      <c r="K11" s="1157"/>
      <c r="L11" s="1157"/>
      <c r="M11" s="139"/>
    </row>
    <row r="12" spans="2:13" ht="16.5" customHeight="1">
      <c r="B12" s="1201" t="s">
        <v>436</v>
      </c>
      <c r="C12" s="1201"/>
      <c r="D12" s="1201"/>
      <c r="E12" s="1201"/>
      <c r="F12" s="1201"/>
      <c r="G12" s="1201"/>
      <c r="H12" s="1201"/>
      <c r="I12" s="1201"/>
      <c r="J12" s="1201"/>
      <c r="K12" s="1201"/>
      <c r="L12" s="1201"/>
      <c r="M12" s="139"/>
    </row>
    <row r="13" spans="2:13" ht="15">
      <c r="B13" s="539"/>
      <c r="C13" s="539"/>
      <c r="D13" s="539"/>
      <c r="E13" s="539"/>
      <c r="F13" s="539"/>
      <c r="G13" s="539"/>
      <c r="H13" s="539"/>
      <c r="I13" s="139"/>
      <c r="J13" s="139"/>
      <c r="K13" s="139"/>
      <c r="L13" s="139"/>
      <c r="M13" s="139"/>
    </row>
    <row r="14" spans="2:13" ht="15">
      <c r="B14" s="733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</row>
    <row r="15" spans="2:14" ht="72">
      <c r="B15" s="850" t="s">
        <v>155</v>
      </c>
      <c r="C15" s="850"/>
      <c r="D15" s="850" t="s">
        <v>47</v>
      </c>
      <c r="E15" s="850" t="s">
        <v>385</v>
      </c>
      <c r="F15" s="850" t="s">
        <v>141</v>
      </c>
      <c r="G15" s="850" t="s">
        <v>0</v>
      </c>
      <c r="H15" s="850" t="s">
        <v>86</v>
      </c>
      <c r="I15" s="850" t="s">
        <v>145</v>
      </c>
      <c r="J15" s="850" t="s">
        <v>386</v>
      </c>
      <c r="K15" s="850" t="s">
        <v>147</v>
      </c>
      <c r="L15" s="850" t="s">
        <v>142</v>
      </c>
      <c r="M15" s="851"/>
      <c r="N15" s="852"/>
    </row>
    <row r="16" spans="2:14" ht="24">
      <c r="B16" s="853" t="s">
        <v>4</v>
      </c>
      <c r="C16" s="853"/>
      <c r="D16" s="853" t="s">
        <v>63</v>
      </c>
      <c r="E16" s="853" t="s">
        <v>5</v>
      </c>
      <c r="F16" s="853" t="s">
        <v>46</v>
      </c>
      <c r="G16" s="853" t="s">
        <v>4</v>
      </c>
      <c r="H16" s="853" t="s">
        <v>6</v>
      </c>
      <c r="I16" s="853" t="s">
        <v>7</v>
      </c>
      <c r="J16" s="853" t="s">
        <v>7</v>
      </c>
      <c r="K16" s="850" t="s">
        <v>143</v>
      </c>
      <c r="L16" s="850" t="s">
        <v>144</v>
      </c>
      <c r="M16" s="854"/>
      <c r="N16" s="852"/>
    </row>
    <row r="17" spans="2:14" ht="12">
      <c r="B17" s="834"/>
      <c r="C17" s="834"/>
      <c r="D17" s="834"/>
      <c r="E17" s="834"/>
      <c r="F17" s="834"/>
      <c r="G17" s="834"/>
      <c r="H17" s="834"/>
      <c r="I17" s="834"/>
      <c r="J17" s="834"/>
      <c r="K17" s="835"/>
      <c r="L17" s="855"/>
      <c r="M17" s="752"/>
      <c r="N17" s="852"/>
    </row>
    <row r="18" spans="2:14" ht="12">
      <c r="B18" s="837">
        <f>7A!F128</f>
        <v>0</v>
      </c>
      <c r="C18" s="837"/>
      <c r="D18" s="837">
        <f>B18-H18</f>
        <v>0</v>
      </c>
      <c r="E18" s="839" t="e">
        <f>7A!G128</f>
        <v>#DIV/0!</v>
      </c>
      <c r="F18" s="840" t="e">
        <f>D18*E18</f>
        <v>#DIV/0!</v>
      </c>
      <c r="G18" s="840">
        <f>7A!H129</f>
        <v>0</v>
      </c>
      <c r="H18" s="860">
        <f>'7A-1'!E142</f>
        <v>0</v>
      </c>
      <c r="I18" s="840">
        <f>'7A-1'!G143</f>
        <v>0</v>
      </c>
      <c r="J18" s="840" t="e">
        <f>'7A-1'!F142</f>
        <v>#DIV/0!</v>
      </c>
      <c r="K18" s="840" t="e">
        <f>F18+I18</f>
        <v>#DIV/0!</v>
      </c>
      <c r="L18" s="855" t="e">
        <f>G18-K18</f>
        <v>#DIV/0!</v>
      </c>
      <c r="M18" s="752"/>
      <c r="N18" s="852"/>
    </row>
    <row r="19" spans="2:14" ht="12">
      <c r="B19" s="838" t="s">
        <v>369</v>
      </c>
      <c r="C19" s="838"/>
      <c r="D19" s="838" t="s">
        <v>369</v>
      </c>
      <c r="E19" s="839"/>
      <c r="F19" s="840"/>
      <c r="G19" s="840"/>
      <c r="H19" s="838" t="s">
        <v>369</v>
      </c>
      <c r="I19" s="838"/>
      <c r="J19" s="842"/>
      <c r="K19" s="835"/>
      <c r="L19" s="855"/>
      <c r="M19" s="752"/>
      <c r="N19" s="852"/>
    </row>
    <row r="20" spans="2:14" ht="12.75" thickBot="1">
      <c r="B20" s="842" t="e">
        <f>D20+H20</f>
        <v>#DIV/0!</v>
      </c>
      <c r="C20" s="842"/>
      <c r="D20" s="842" t="e">
        <f>D18/B18</f>
        <v>#DIV/0!</v>
      </c>
      <c r="E20" s="841"/>
      <c r="F20" s="841"/>
      <c r="G20" s="841"/>
      <c r="H20" s="842" t="e">
        <f>H18/B18</f>
        <v>#DIV/0!</v>
      </c>
      <c r="I20" s="841"/>
      <c r="J20" s="841"/>
      <c r="K20" s="835"/>
      <c r="L20" s="855"/>
      <c r="M20" s="752"/>
      <c r="N20" s="852"/>
    </row>
    <row r="21" spans="2:14" ht="15.75" thickBot="1">
      <c r="B21" s="845"/>
      <c r="D21" s="740"/>
      <c r="E21" s="740"/>
      <c r="F21" s="740"/>
      <c r="G21" s="389"/>
      <c r="H21" s="887" t="s">
        <v>350</v>
      </c>
      <c r="I21" s="845"/>
      <c r="J21" s="846"/>
      <c r="K21" s="856"/>
      <c r="L21" s="857" t="e">
        <f>+SUM(L17:L20)</f>
        <v>#DIV/0!</v>
      </c>
      <c r="M21" s="752"/>
      <c r="N21" s="852"/>
    </row>
    <row r="22" spans="3:13" ht="12">
      <c r="C22" s="739">
        <f>DATOS!D14</f>
        <v>0</v>
      </c>
      <c r="D22" s="847" t="s">
        <v>152</v>
      </c>
      <c r="E22" s="739"/>
      <c r="F22" s="915">
        <f>DATOS!C13</f>
        <v>0</v>
      </c>
      <c r="G22" s="155"/>
      <c r="H22" s="155"/>
      <c r="I22" s="155"/>
      <c r="J22" s="155"/>
      <c r="K22" s="155"/>
      <c r="L22" s="155"/>
      <c r="M22" s="155"/>
    </row>
  </sheetData>
  <sheetProtection password="D985" sheet="1" objects="1" scenarios="1" selectLockedCells="1" selectUnlockedCells="1"/>
  <mergeCells count="12">
    <mergeCell ref="B11:L11"/>
    <mergeCell ref="B12:L12"/>
    <mergeCell ref="B7:G7"/>
    <mergeCell ref="H7:I7"/>
    <mergeCell ref="B8:G8"/>
    <mergeCell ref="H8:I8"/>
    <mergeCell ref="B3:L3"/>
    <mergeCell ref="B4:L4"/>
    <mergeCell ref="B6:G6"/>
    <mergeCell ref="H6:I6"/>
    <mergeCell ref="B9:G9"/>
    <mergeCell ref="H9:I9"/>
  </mergeCells>
  <printOptions/>
  <pageMargins left="0.7" right="0.7" top="0.75" bottom="0.75" header="0.3" footer="0.3"/>
  <pageSetup fitToHeight="1" fitToWidth="1" horizontalDpi="600" verticalDpi="600" orientation="landscape" scale="6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zoomScaleSheetLayoutView="100" zoomScalePageLayoutView="0" workbookViewId="0" topLeftCell="A12">
      <selection activeCell="E16" sqref="E16:E19"/>
    </sheetView>
  </sheetViews>
  <sheetFormatPr defaultColWidth="11.57421875" defaultRowHeight="12.75"/>
  <cols>
    <col min="1" max="1" width="50.140625" style="155" customWidth="1"/>
    <col min="2" max="3" width="18.421875" style="155" customWidth="1"/>
    <col min="4" max="4" width="24.28125" style="155" bestFit="1" customWidth="1"/>
    <col min="5" max="5" width="19.421875" style="155" customWidth="1"/>
    <col min="6" max="16384" width="11.421875" style="155" customWidth="1"/>
  </cols>
  <sheetData>
    <row r="1" s="63" customFormat="1" ht="12">
      <c r="H1" s="64"/>
    </row>
    <row r="2" spans="1:8" s="63" customFormat="1" ht="16.5">
      <c r="A2" s="1021" t="s">
        <v>12</v>
      </c>
      <c r="B2" s="1021"/>
      <c r="C2" s="1021"/>
      <c r="D2" s="1021"/>
      <c r="E2" s="1021"/>
      <c r="F2" s="82"/>
      <c r="G2" s="82"/>
      <c r="H2" s="82"/>
    </row>
    <row r="3" spans="1:8" s="63" customFormat="1" ht="16.5">
      <c r="A3" s="1021" t="s">
        <v>331</v>
      </c>
      <c r="B3" s="1021"/>
      <c r="C3" s="1021"/>
      <c r="D3" s="1021"/>
      <c r="E3" s="1021"/>
      <c r="F3" s="82"/>
      <c r="G3" s="82"/>
      <c r="H3" s="82"/>
    </row>
    <row r="4" spans="1:8" s="139" customFormat="1" ht="24" customHeight="1">
      <c r="A4" s="137"/>
      <c r="B4" s="137"/>
      <c r="C4" s="137"/>
      <c r="D4" s="137"/>
      <c r="H4" s="140"/>
    </row>
    <row r="5" spans="1:8" s="63" customFormat="1" ht="13.5" customHeight="1">
      <c r="A5" s="1057" t="s">
        <v>337</v>
      </c>
      <c r="B5" s="1057"/>
      <c r="C5" s="1059">
        <f>DATOS!C5</f>
        <v>0</v>
      </c>
      <c r="D5" s="1059"/>
      <c r="E5" s="1059"/>
      <c r="H5" s="132"/>
    </row>
    <row r="6" spans="1:8" s="63" customFormat="1" ht="13.5" customHeight="1">
      <c r="A6" s="1057" t="s">
        <v>336</v>
      </c>
      <c r="B6" s="1057"/>
      <c r="C6" s="1059">
        <f>DATOS!C6</f>
        <v>0</v>
      </c>
      <c r="D6" s="1059"/>
      <c r="E6" s="1059"/>
      <c r="H6" s="132"/>
    </row>
    <row r="7" spans="1:8" s="63" customFormat="1" ht="13.5" customHeight="1">
      <c r="A7" s="1057" t="s">
        <v>335</v>
      </c>
      <c r="B7" s="1057"/>
      <c r="C7" s="1060">
        <f>DATOS!C7</f>
        <v>0</v>
      </c>
      <c r="D7" s="1060"/>
      <c r="E7" s="1060"/>
      <c r="H7" s="680"/>
    </row>
    <row r="8" spans="1:8" s="63" customFormat="1" ht="13.5" customHeight="1">
      <c r="A8" s="1057" t="s">
        <v>205</v>
      </c>
      <c r="B8" s="1057"/>
      <c r="C8" s="1059">
        <f>DATOS!C8</f>
        <v>0</v>
      </c>
      <c r="D8" s="1059"/>
      <c r="E8" s="1059"/>
      <c r="H8" s="132"/>
    </row>
    <row r="9" spans="1:8" s="63" customFormat="1" ht="24" customHeight="1">
      <c r="A9" s="84"/>
      <c r="B9" s="84"/>
      <c r="C9" s="84"/>
      <c r="D9" s="47"/>
      <c r="H9" s="64"/>
    </row>
    <row r="10" spans="1:8" s="139" customFormat="1" ht="16.5">
      <c r="A10" s="1157" t="s">
        <v>234</v>
      </c>
      <c r="B10" s="1157"/>
      <c r="C10" s="1157"/>
      <c r="D10" s="1157"/>
      <c r="E10" s="1157"/>
      <c r="F10" s="681"/>
      <c r="G10" s="681"/>
      <c r="H10" s="681"/>
    </row>
    <row r="11" spans="1:8" s="139" customFormat="1" ht="18" customHeight="1">
      <c r="A11" s="1190" t="s">
        <v>444</v>
      </c>
      <c r="B11" s="1190"/>
      <c r="C11" s="1190"/>
      <c r="D11" s="1190"/>
      <c r="E11" s="1190"/>
      <c r="F11" s="682"/>
      <c r="G11" s="682"/>
      <c r="H11" s="682"/>
    </row>
    <row r="12" ht="24" customHeight="1"/>
    <row r="14" spans="1:5" s="735" customFormat="1" ht="25.5" customHeight="1">
      <c r="A14" s="734" t="s">
        <v>159</v>
      </c>
      <c r="B14" s="734" t="s">
        <v>160</v>
      </c>
      <c r="C14" s="734" t="s">
        <v>161</v>
      </c>
      <c r="D14" s="734" t="s">
        <v>148</v>
      </c>
      <c r="E14" s="734" t="s">
        <v>56</v>
      </c>
    </row>
    <row r="15" spans="1:5" s="63" customFormat="1" ht="12">
      <c r="A15" s="743" t="s">
        <v>247</v>
      </c>
      <c r="B15" s="743" t="s">
        <v>248</v>
      </c>
      <c r="C15" s="743" t="s">
        <v>249</v>
      </c>
      <c r="D15" s="743" t="s">
        <v>250</v>
      </c>
      <c r="E15" s="743" t="s">
        <v>251</v>
      </c>
    </row>
    <row r="16" spans="1:5" s="885" customFormat="1" ht="12">
      <c r="A16" s="97"/>
      <c r="B16" s="97"/>
      <c r="C16" s="97"/>
      <c r="D16" s="97"/>
      <c r="E16" s="124"/>
    </row>
    <row r="17" spans="1:5" s="885" customFormat="1" ht="12">
      <c r="A17" s="99"/>
      <c r="B17" s="99"/>
      <c r="C17" s="99"/>
      <c r="D17" s="99"/>
      <c r="E17" s="125"/>
    </row>
    <row r="18" spans="1:5" s="885" customFormat="1" ht="12">
      <c r="A18" s="99"/>
      <c r="B18" s="101"/>
      <c r="C18" s="99"/>
      <c r="D18" s="99"/>
      <c r="E18" s="125"/>
    </row>
    <row r="19" spans="1:5" s="885" customFormat="1" ht="12">
      <c r="A19" s="99"/>
      <c r="B19" s="101"/>
      <c r="C19" s="99"/>
      <c r="D19" s="99"/>
      <c r="E19" s="125"/>
    </row>
    <row r="20" spans="1:5" s="885" customFormat="1" ht="12">
      <c r="A20" s="99"/>
      <c r="B20" s="101"/>
      <c r="C20" s="99"/>
      <c r="D20" s="99"/>
      <c r="E20" s="125"/>
    </row>
    <row r="21" spans="1:5" s="885" customFormat="1" ht="12">
      <c r="A21" s="99"/>
      <c r="B21" s="99"/>
      <c r="C21" s="99"/>
      <c r="D21" s="99"/>
      <c r="E21" s="125"/>
    </row>
    <row r="22" spans="1:5" s="885" customFormat="1" ht="12">
      <c r="A22" s="99"/>
      <c r="B22" s="99"/>
      <c r="C22" s="99"/>
      <c r="D22" s="99"/>
      <c r="E22" s="125"/>
    </row>
    <row r="23" spans="1:5" s="885" customFormat="1" ht="12">
      <c r="A23" s="99"/>
      <c r="B23" s="99"/>
      <c r="C23" s="99"/>
      <c r="D23" s="99"/>
      <c r="E23" s="125"/>
    </row>
    <row r="24" spans="1:5" s="885" customFormat="1" ht="12">
      <c r="A24" s="99"/>
      <c r="B24" s="99"/>
      <c r="C24" s="99"/>
      <c r="D24" s="99"/>
      <c r="E24" s="125"/>
    </row>
    <row r="25" spans="1:5" s="885" customFormat="1" ht="12">
      <c r="A25" s="99"/>
      <c r="B25" s="99"/>
      <c r="C25" s="99"/>
      <c r="D25" s="99"/>
      <c r="E25" s="125"/>
    </row>
    <row r="26" spans="1:5" s="885" customFormat="1" ht="12">
      <c r="A26" s="99"/>
      <c r="B26" s="99"/>
      <c r="C26" s="99"/>
      <c r="D26" s="99"/>
      <c r="E26" s="125"/>
    </row>
    <row r="27" spans="1:5" s="885" customFormat="1" ht="12">
      <c r="A27" s="99"/>
      <c r="B27" s="99"/>
      <c r="C27" s="99"/>
      <c r="D27" s="99"/>
      <c r="E27" s="125"/>
    </row>
    <row r="28" spans="1:5" s="885" customFormat="1" ht="12">
      <c r="A28" s="99"/>
      <c r="B28" s="99"/>
      <c r="C28" s="99"/>
      <c r="D28" s="99"/>
      <c r="E28" s="125"/>
    </row>
    <row r="29" spans="1:5" s="885" customFormat="1" ht="12">
      <c r="A29" s="99"/>
      <c r="B29" s="99"/>
      <c r="C29" s="99"/>
      <c r="D29" s="99"/>
      <c r="E29" s="125"/>
    </row>
    <row r="30" spans="1:5" s="885" customFormat="1" ht="12">
      <c r="A30" s="99"/>
      <c r="B30" s="99"/>
      <c r="C30" s="99"/>
      <c r="D30" s="99"/>
      <c r="E30" s="125"/>
    </row>
    <row r="31" spans="1:5" s="885" customFormat="1" ht="12">
      <c r="A31" s="99"/>
      <c r="B31" s="99"/>
      <c r="C31" s="99"/>
      <c r="D31" s="99"/>
      <c r="E31" s="125"/>
    </row>
    <row r="32" spans="1:5" s="885" customFormat="1" ht="12">
      <c r="A32" s="99"/>
      <c r="B32" s="99"/>
      <c r="C32" s="99"/>
      <c r="D32" s="99"/>
      <c r="E32" s="125"/>
    </row>
    <row r="33" spans="1:5" s="885" customFormat="1" ht="12">
      <c r="A33" s="99"/>
      <c r="B33" s="99"/>
      <c r="C33" s="99"/>
      <c r="D33" s="99"/>
      <c r="E33" s="125"/>
    </row>
    <row r="34" spans="1:5" s="885" customFormat="1" ht="12">
      <c r="A34" s="99"/>
      <c r="B34" s="99"/>
      <c r="C34" s="99"/>
      <c r="D34" s="99"/>
      <c r="E34" s="125"/>
    </row>
    <row r="35" spans="1:5" s="885" customFormat="1" ht="12">
      <c r="A35" s="99"/>
      <c r="B35" s="99"/>
      <c r="C35" s="99"/>
      <c r="D35" s="99"/>
      <c r="E35" s="125"/>
    </row>
    <row r="36" spans="1:5" s="885" customFormat="1" ht="12">
      <c r="A36" s="99"/>
      <c r="B36" s="99"/>
      <c r="C36" s="99"/>
      <c r="D36" s="99"/>
      <c r="E36" s="125"/>
    </row>
    <row r="37" spans="1:5" s="885" customFormat="1" ht="12">
      <c r="A37" s="99"/>
      <c r="B37" s="99"/>
      <c r="C37" s="99"/>
      <c r="D37" s="99"/>
      <c r="E37" s="125"/>
    </row>
    <row r="38" spans="1:5" s="885" customFormat="1" ht="12">
      <c r="A38" s="99"/>
      <c r="B38" s="99"/>
      <c r="C38" s="99"/>
      <c r="D38" s="99"/>
      <c r="E38" s="125"/>
    </row>
    <row r="39" spans="1:5" s="885" customFormat="1" ht="12">
      <c r="A39" s="99"/>
      <c r="B39" s="99"/>
      <c r="C39" s="99"/>
      <c r="D39" s="99"/>
      <c r="E39" s="125"/>
    </row>
    <row r="40" spans="1:5" s="885" customFormat="1" ht="12">
      <c r="A40" s="99"/>
      <c r="B40" s="99"/>
      <c r="C40" s="99"/>
      <c r="D40" s="99"/>
      <c r="E40" s="125"/>
    </row>
    <row r="41" spans="1:5" s="885" customFormat="1" ht="12">
      <c r="A41" s="99"/>
      <c r="B41" s="99"/>
      <c r="C41" s="99"/>
      <c r="D41" s="99"/>
      <c r="E41" s="125"/>
    </row>
    <row r="42" spans="1:5" s="885" customFormat="1" ht="12">
      <c r="A42" s="99"/>
      <c r="B42" s="99"/>
      <c r="C42" s="99"/>
      <c r="D42" s="99"/>
      <c r="E42" s="125"/>
    </row>
    <row r="43" spans="1:5" s="885" customFormat="1" ht="12">
      <c r="A43" s="99"/>
      <c r="B43" s="99"/>
      <c r="C43" s="99"/>
      <c r="D43" s="99"/>
      <c r="E43" s="125"/>
    </row>
    <row r="44" spans="1:5" s="885" customFormat="1" ht="12">
      <c r="A44" s="99"/>
      <c r="B44" s="99"/>
      <c r="C44" s="99"/>
      <c r="D44" s="99"/>
      <c r="E44" s="125"/>
    </row>
    <row r="45" spans="1:5" s="885" customFormat="1" ht="12">
      <c r="A45" s="99"/>
      <c r="B45" s="99"/>
      <c r="C45" s="99"/>
      <c r="D45" s="99"/>
      <c r="E45" s="125"/>
    </row>
    <row r="46" spans="1:5" s="885" customFormat="1" ht="12">
      <c r="A46" s="99"/>
      <c r="B46" s="99"/>
      <c r="C46" s="99"/>
      <c r="D46" s="99"/>
      <c r="E46" s="125"/>
    </row>
    <row r="47" spans="1:5" s="885" customFormat="1" ht="12">
      <c r="A47" s="99"/>
      <c r="B47" s="99"/>
      <c r="C47" s="99"/>
      <c r="D47" s="99"/>
      <c r="E47" s="125"/>
    </row>
    <row r="48" spans="1:5" s="885" customFormat="1" ht="12">
      <c r="A48" s="99"/>
      <c r="B48" s="99"/>
      <c r="C48" s="99"/>
      <c r="D48" s="99"/>
      <c r="E48" s="125"/>
    </row>
    <row r="49" spans="1:5" s="885" customFormat="1" ht="12">
      <c r="A49" s="99"/>
      <c r="B49" s="99"/>
      <c r="C49" s="99"/>
      <c r="D49" s="99"/>
      <c r="E49" s="125"/>
    </row>
    <row r="50" spans="1:5" s="885" customFormat="1" ht="12">
      <c r="A50" s="99"/>
      <c r="B50" s="99"/>
      <c r="C50" s="99"/>
      <c r="D50" s="99"/>
      <c r="E50" s="125"/>
    </row>
    <row r="51" spans="1:5" s="885" customFormat="1" ht="12">
      <c r="A51" s="99"/>
      <c r="B51" s="99"/>
      <c r="C51" s="99"/>
      <c r="D51" s="99"/>
      <c r="E51" s="125"/>
    </row>
    <row r="52" spans="1:5" s="885" customFormat="1" ht="12">
      <c r="A52" s="99"/>
      <c r="B52" s="99"/>
      <c r="C52" s="99"/>
      <c r="D52" s="99"/>
      <c r="E52" s="125"/>
    </row>
    <row r="53" spans="1:5" s="885" customFormat="1" ht="12">
      <c r="A53" s="99"/>
      <c r="B53" s="99"/>
      <c r="C53" s="99"/>
      <c r="D53" s="99"/>
      <c r="E53" s="125"/>
    </row>
    <row r="54" spans="1:5" s="885" customFormat="1" ht="12">
      <c r="A54" s="99"/>
      <c r="B54" s="99"/>
      <c r="C54" s="99"/>
      <c r="D54" s="99"/>
      <c r="E54" s="125"/>
    </row>
    <row r="55" spans="1:5" s="885" customFormat="1" ht="12">
      <c r="A55" s="99"/>
      <c r="B55" s="99"/>
      <c r="C55" s="99"/>
      <c r="D55" s="99"/>
      <c r="E55" s="125"/>
    </row>
    <row r="56" spans="1:5" s="885" customFormat="1" ht="12">
      <c r="A56" s="99"/>
      <c r="B56" s="99"/>
      <c r="C56" s="99"/>
      <c r="D56" s="99"/>
      <c r="E56" s="125"/>
    </row>
    <row r="57" spans="1:5" s="885" customFormat="1" ht="12">
      <c r="A57" s="99"/>
      <c r="B57" s="99"/>
      <c r="C57" s="99"/>
      <c r="D57" s="99"/>
      <c r="E57" s="125"/>
    </row>
    <row r="58" spans="1:5" s="885" customFormat="1" ht="12">
      <c r="A58" s="99"/>
      <c r="B58" s="99"/>
      <c r="C58" s="99"/>
      <c r="D58" s="99"/>
      <c r="E58" s="125"/>
    </row>
    <row r="59" spans="1:5" s="885" customFormat="1" ht="12">
      <c r="A59" s="99"/>
      <c r="B59" s="99"/>
      <c r="C59" s="99"/>
      <c r="D59" s="99"/>
      <c r="E59" s="125"/>
    </row>
    <row r="60" spans="1:5" s="885" customFormat="1" ht="12.75" thickBot="1">
      <c r="A60" s="99"/>
      <c r="B60" s="99"/>
      <c r="C60" s="99"/>
      <c r="D60" s="105"/>
      <c r="E60" s="126"/>
    </row>
    <row r="61" spans="3:5" ht="13.5" thickBot="1">
      <c r="C61" s="726"/>
      <c r="D61" s="828" t="s">
        <v>31</v>
      </c>
      <c r="E61" s="829">
        <f>SUM(E16:E60)</f>
        <v>0</v>
      </c>
    </row>
    <row r="63" spans="1:2" ht="12">
      <c r="A63" s="827" t="s">
        <v>152</v>
      </c>
      <c r="B63" s="726">
        <f>DATOS!C13</f>
        <v>0</v>
      </c>
    </row>
    <row r="65" ht="12">
      <c r="A65" s="63" t="s">
        <v>50</v>
      </c>
    </row>
  </sheetData>
  <sheetProtection password="D985" sheet="1" insertRows="0"/>
  <mergeCells count="12">
    <mergeCell ref="A10:E10"/>
    <mergeCell ref="A11:E11"/>
    <mergeCell ref="A6:B6"/>
    <mergeCell ref="C6:E6"/>
    <mergeCell ref="A7:B7"/>
    <mergeCell ref="C7:E7"/>
    <mergeCell ref="A2:E2"/>
    <mergeCell ref="A3:E3"/>
    <mergeCell ref="A5:B5"/>
    <mergeCell ref="C5:E5"/>
    <mergeCell ref="A8:B8"/>
    <mergeCell ref="C8:E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scale="61"/>
  <ignoredErrors>
    <ignoredError sqref="C5:E8" unlockedFormula="1"/>
  </ignoredErrors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zoomScale="90" zoomScaleNormal="90" zoomScaleSheetLayoutView="100" zoomScalePageLayoutView="0" workbookViewId="0" topLeftCell="A1">
      <selection activeCell="B19" sqref="B19"/>
    </sheetView>
  </sheetViews>
  <sheetFormatPr defaultColWidth="11.57421875" defaultRowHeight="12.75"/>
  <cols>
    <col min="1" max="1" width="50.140625" style="155" customWidth="1"/>
    <col min="2" max="2" width="30.7109375" style="155" customWidth="1"/>
    <col min="3" max="3" width="24.28125" style="155" bestFit="1" customWidth="1"/>
    <col min="4" max="4" width="25.00390625" style="155" bestFit="1" customWidth="1"/>
    <col min="5" max="16384" width="11.421875" style="155" customWidth="1"/>
  </cols>
  <sheetData>
    <row r="1" s="63" customFormat="1" ht="12">
      <c r="G1" s="64"/>
    </row>
    <row r="2" spans="1:7" s="63" customFormat="1" ht="16.5">
      <c r="A2" s="1021" t="s">
        <v>12</v>
      </c>
      <c r="B2" s="1021"/>
      <c r="C2" s="1021"/>
      <c r="D2" s="1021"/>
      <c r="E2" s="82"/>
      <c r="F2" s="82"/>
      <c r="G2" s="82"/>
    </row>
    <row r="3" spans="1:7" s="63" customFormat="1" ht="16.5">
      <c r="A3" s="1021" t="s">
        <v>331</v>
      </c>
      <c r="B3" s="1021"/>
      <c r="C3" s="1021"/>
      <c r="D3" s="1021"/>
      <c r="E3" s="82"/>
      <c r="F3" s="82"/>
      <c r="G3" s="82"/>
    </row>
    <row r="4" spans="1:7" s="139" customFormat="1" ht="24" customHeight="1">
      <c r="A4" s="137"/>
      <c r="B4" s="137"/>
      <c r="C4" s="137"/>
      <c r="D4" s="137"/>
      <c r="G4" s="140"/>
    </row>
    <row r="5" spans="1:7" s="63" customFormat="1" ht="13.5" customHeight="1">
      <c r="A5" s="84" t="s">
        <v>337</v>
      </c>
      <c r="B5" s="43">
        <f>DATOS!C5</f>
        <v>0</v>
      </c>
      <c r="C5" s="43"/>
      <c r="G5" s="132"/>
    </row>
    <row r="6" spans="1:7" s="63" customFormat="1" ht="13.5" customHeight="1">
      <c r="A6" s="84" t="s">
        <v>336</v>
      </c>
      <c r="B6" s="43">
        <f>DATOS!C6</f>
        <v>0</v>
      </c>
      <c r="C6" s="43"/>
      <c r="G6" s="132"/>
    </row>
    <row r="7" spans="1:7" s="63" customFormat="1" ht="13.5" customHeight="1">
      <c r="A7" s="84" t="s">
        <v>335</v>
      </c>
      <c r="B7" s="120">
        <f>DATOS!C7</f>
        <v>0</v>
      </c>
      <c r="C7" s="830"/>
      <c r="G7" s="680"/>
    </row>
    <row r="8" spans="1:7" s="63" customFormat="1" ht="13.5" customHeight="1">
      <c r="A8" s="84" t="s">
        <v>205</v>
      </c>
      <c r="B8" s="43">
        <f>DATOS!C8</f>
        <v>0</v>
      </c>
      <c r="C8" s="43"/>
      <c r="G8" s="132"/>
    </row>
    <row r="9" spans="1:7" s="63" customFormat="1" ht="24" customHeight="1">
      <c r="A9" s="84"/>
      <c r="B9" s="84"/>
      <c r="C9" s="84"/>
      <c r="D9" s="47"/>
      <c r="G9" s="64"/>
    </row>
    <row r="10" spans="1:7" s="139" customFormat="1" ht="16.5">
      <c r="A10" s="1157" t="s">
        <v>406</v>
      </c>
      <c r="B10" s="1157"/>
      <c r="C10" s="1157"/>
      <c r="D10" s="1157"/>
      <c r="E10" s="681"/>
      <c r="F10" s="681"/>
      <c r="G10" s="681"/>
    </row>
    <row r="11" spans="1:7" s="139" customFormat="1" ht="18" customHeight="1">
      <c r="A11" s="1190" t="s">
        <v>387</v>
      </c>
      <c r="B11" s="1190"/>
      <c r="C11" s="1190"/>
      <c r="D11" s="1190"/>
      <c r="E11" s="682"/>
      <c r="F11" s="682"/>
      <c r="G11" s="682"/>
    </row>
    <row r="12" ht="24" customHeight="1"/>
    <row r="14" spans="1:4" s="735" customFormat="1" ht="28.5" customHeight="1">
      <c r="A14" s="734" t="s">
        <v>57</v>
      </c>
      <c r="B14" s="734" t="s">
        <v>58</v>
      </c>
      <c r="C14" s="734" t="s">
        <v>59</v>
      </c>
      <c r="D14" s="734" t="s">
        <v>388</v>
      </c>
    </row>
    <row r="15" spans="1:4" s="63" customFormat="1" ht="12">
      <c r="A15" s="743" t="s">
        <v>247</v>
      </c>
      <c r="B15" s="743" t="s">
        <v>248</v>
      </c>
      <c r="C15" s="743" t="s">
        <v>249</v>
      </c>
      <c r="D15" s="743" t="s">
        <v>250</v>
      </c>
    </row>
    <row r="16" spans="1:4" s="885" customFormat="1" ht="12">
      <c r="A16" s="97"/>
      <c r="B16" s="97"/>
      <c r="C16" s="97"/>
      <c r="D16" s="124"/>
    </row>
    <row r="17" spans="1:7" s="885" customFormat="1" ht="12">
      <c r="A17" s="99"/>
      <c r="B17" s="99"/>
      <c r="C17" s="1002"/>
      <c r="D17" s="125"/>
      <c r="G17" s="1004"/>
    </row>
    <row r="18" spans="1:4" s="885" customFormat="1" ht="12">
      <c r="A18" s="99"/>
      <c r="B18" s="101"/>
      <c r="C18" s="1002"/>
      <c r="D18" s="125"/>
    </row>
    <row r="19" spans="1:4" s="885" customFormat="1" ht="12">
      <c r="A19" s="99"/>
      <c r="B19" s="1003"/>
      <c r="C19" s="99"/>
      <c r="D19" s="125"/>
    </row>
    <row r="20" spans="1:4" s="885" customFormat="1" ht="12">
      <c r="A20" s="99"/>
      <c r="B20" s="101"/>
      <c r="C20" s="99"/>
      <c r="D20" s="125"/>
    </row>
    <row r="21" spans="1:4" s="885" customFormat="1" ht="12">
      <c r="A21" s="99"/>
      <c r="B21" s="99"/>
      <c r="C21" s="99"/>
      <c r="D21" s="125"/>
    </row>
    <row r="22" spans="1:4" s="885" customFormat="1" ht="12">
      <c r="A22" s="99"/>
      <c r="B22" s="99"/>
      <c r="C22" s="99"/>
      <c r="D22" s="125"/>
    </row>
    <row r="23" spans="1:4" s="885" customFormat="1" ht="12">
      <c r="A23" s="99"/>
      <c r="B23" s="99"/>
      <c r="C23" s="99"/>
      <c r="D23" s="125"/>
    </row>
    <row r="24" spans="1:4" s="885" customFormat="1" ht="12">
      <c r="A24" s="99"/>
      <c r="B24" s="99"/>
      <c r="C24" s="99"/>
      <c r="D24" s="125"/>
    </row>
    <row r="25" spans="1:4" s="885" customFormat="1" ht="12">
      <c r="A25" s="99"/>
      <c r="B25" s="99"/>
      <c r="C25" s="99"/>
      <c r="D25" s="125"/>
    </row>
    <row r="26" spans="1:4" s="885" customFormat="1" ht="12">
      <c r="A26" s="99"/>
      <c r="B26" s="99"/>
      <c r="C26" s="99"/>
      <c r="D26" s="125"/>
    </row>
    <row r="27" spans="1:4" s="885" customFormat="1" ht="12">
      <c r="A27" s="99"/>
      <c r="B27" s="99"/>
      <c r="C27" s="99"/>
      <c r="D27" s="125"/>
    </row>
    <row r="28" spans="1:4" s="885" customFormat="1" ht="12">
      <c r="A28" s="99"/>
      <c r="B28" s="99"/>
      <c r="C28" s="99"/>
      <c r="D28" s="125"/>
    </row>
    <row r="29" spans="1:4" s="885" customFormat="1" ht="12">
      <c r="A29" s="99"/>
      <c r="B29" s="99"/>
      <c r="C29" s="99"/>
      <c r="D29" s="125"/>
    </row>
    <row r="30" spans="1:4" s="885" customFormat="1" ht="12">
      <c r="A30" s="99"/>
      <c r="B30" s="99"/>
      <c r="C30" s="99"/>
      <c r="D30" s="125"/>
    </row>
    <row r="31" spans="1:4" s="885" customFormat="1" ht="12">
      <c r="A31" s="99"/>
      <c r="B31" s="99"/>
      <c r="C31" s="99"/>
      <c r="D31" s="125"/>
    </row>
    <row r="32" spans="1:4" s="885" customFormat="1" ht="12">
      <c r="A32" s="99"/>
      <c r="B32" s="99"/>
      <c r="C32" s="99"/>
      <c r="D32" s="125"/>
    </row>
    <row r="33" spans="1:4" s="885" customFormat="1" ht="12">
      <c r="A33" s="99"/>
      <c r="B33" s="99"/>
      <c r="C33" s="99"/>
      <c r="D33" s="125"/>
    </row>
    <row r="34" spans="1:4" s="885" customFormat="1" ht="12">
      <c r="A34" s="99"/>
      <c r="B34" s="99"/>
      <c r="C34" s="99"/>
      <c r="D34" s="125"/>
    </row>
    <row r="35" spans="1:4" s="885" customFormat="1" ht="12">
      <c r="A35" s="99"/>
      <c r="B35" s="99"/>
      <c r="C35" s="99"/>
      <c r="D35" s="125"/>
    </row>
    <row r="36" spans="1:4" s="885" customFormat="1" ht="12">
      <c r="A36" s="99"/>
      <c r="B36" s="99"/>
      <c r="C36" s="99"/>
      <c r="D36" s="125"/>
    </row>
    <row r="37" spans="1:4" s="885" customFormat="1" ht="12">
      <c r="A37" s="99"/>
      <c r="B37" s="99"/>
      <c r="C37" s="99"/>
      <c r="D37" s="125"/>
    </row>
    <row r="38" spans="1:4" s="885" customFormat="1" ht="12">
      <c r="A38" s="99"/>
      <c r="B38" s="99"/>
      <c r="C38" s="99"/>
      <c r="D38" s="125"/>
    </row>
    <row r="39" spans="1:4" s="885" customFormat="1" ht="12">
      <c r="A39" s="99"/>
      <c r="B39" s="99"/>
      <c r="C39" s="99"/>
      <c r="D39" s="125"/>
    </row>
    <row r="40" spans="1:4" s="885" customFormat="1" ht="12">
      <c r="A40" s="99"/>
      <c r="B40" s="99"/>
      <c r="C40" s="99"/>
      <c r="D40" s="125"/>
    </row>
    <row r="41" spans="1:4" s="885" customFormat="1" ht="12">
      <c r="A41" s="99"/>
      <c r="B41" s="99"/>
      <c r="C41" s="99"/>
      <c r="D41" s="125"/>
    </row>
    <row r="42" spans="1:4" s="885" customFormat="1" ht="12">
      <c r="A42" s="99"/>
      <c r="B42" s="99"/>
      <c r="C42" s="99"/>
      <c r="D42" s="125"/>
    </row>
    <row r="43" spans="1:4" s="885" customFormat="1" ht="12">
      <c r="A43" s="99"/>
      <c r="B43" s="99"/>
      <c r="C43" s="99"/>
      <c r="D43" s="125"/>
    </row>
    <row r="44" spans="1:4" s="885" customFormat="1" ht="12">
      <c r="A44" s="99"/>
      <c r="B44" s="99"/>
      <c r="C44" s="99"/>
      <c r="D44" s="125"/>
    </row>
    <row r="45" spans="1:4" s="885" customFormat="1" ht="12">
      <c r="A45" s="99"/>
      <c r="B45" s="99"/>
      <c r="C45" s="99"/>
      <c r="D45" s="125"/>
    </row>
    <row r="46" spans="1:4" s="885" customFormat="1" ht="12">
      <c r="A46" s="99"/>
      <c r="B46" s="99"/>
      <c r="C46" s="99"/>
      <c r="D46" s="125"/>
    </row>
    <row r="47" spans="1:4" s="885" customFormat="1" ht="12">
      <c r="A47" s="99"/>
      <c r="B47" s="99"/>
      <c r="C47" s="99"/>
      <c r="D47" s="125"/>
    </row>
    <row r="48" spans="1:4" s="885" customFormat="1" ht="12">
      <c r="A48" s="99"/>
      <c r="B48" s="99"/>
      <c r="C48" s="99"/>
      <c r="D48" s="125"/>
    </row>
    <row r="49" spans="1:4" s="885" customFormat="1" ht="12">
      <c r="A49" s="99"/>
      <c r="B49" s="99"/>
      <c r="C49" s="99"/>
      <c r="D49" s="125"/>
    </row>
    <row r="50" spans="1:4" s="885" customFormat="1" ht="12">
      <c r="A50" s="99"/>
      <c r="B50" s="99"/>
      <c r="C50" s="99"/>
      <c r="D50" s="125"/>
    </row>
    <row r="51" spans="1:4" s="885" customFormat="1" ht="12">
      <c r="A51" s="99"/>
      <c r="B51" s="99"/>
      <c r="C51" s="99"/>
      <c r="D51" s="125"/>
    </row>
    <row r="52" spans="1:4" s="885" customFormat="1" ht="12">
      <c r="A52" s="99"/>
      <c r="B52" s="99"/>
      <c r="C52" s="99"/>
      <c r="D52" s="125"/>
    </row>
    <row r="53" spans="1:4" s="885" customFormat="1" ht="12">
      <c r="A53" s="99"/>
      <c r="B53" s="99"/>
      <c r="C53" s="99"/>
      <c r="D53" s="125"/>
    </row>
    <row r="54" spans="1:4" s="885" customFormat="1" ht="12">
      <c r="A54" s="99"/>
      <c r="B54" s="99"/>
      <c r="C54" s="99"/>
      <c r="D54" s="125"/>
    </row>
    <row r="55" spans="1:4" s="885" customFormat="1" ht="12">
      <c r="A55" s="99"/>
      <c r="B55" s="99"/>
      <c r="C55" s="99"/>
      <c r="D55" s="125"/>
    </row>
    <row r="56" spans="1:4" s="885" customFormat="1" ht="12">
      <c r="A56" s="99"/>
      <c r="B56" s="99"/>
      <c r="C56" s="99"/>
      <c r="D56" s="125"/>
    </row>
    <row r="57" spans="1:4" s="885" customFormat="1" ht="12">
      <c r="A57" s="99"/>
      <c r="B57" s="99"/>
      <c r="C57" s="99"/>
      <c r="D57" s="125"/>
    </row>
    <row r="58" spans="1:4" s="885" customFormat="1" ht="12">
      <c r="A58" s="99"/>
      <c r="B58" s="99"/>
      <c r="C58" s="99"/>
      <c r="D58" s="125"/>
    </row>
    <row r="59" spans="1:4" s="885" customFormat="1" ht="12">
      <c r="A59" s="99"/>
      <c r="B59" s="99"/>
      <c r="C59" s="99"/>
      <c r="D59" s="125"/>
    </row>
    <row r="60" spans="1:4" s="885" customFormat="1" ht="12.75" thickBot="1">
      <c r="A60" s="99"/>
      <c r="B60" s="99"/>
      <c r="C60" s="105"/>
      <c r="D60" s="126"/>
    </row>
    <row r="61" spans="3:4" ht="13.5" thickBot="1">
      <c r="C61" s="831" t="s">
        <v>31</v>
      </c>
      <c r="D61" s="832">
        <f>SUM(D16:D60)</f>
        <v>0</v>
      </c>
    </row>
    <row r="63" spans="1:2" ht="12">
      <c r="A63" s="827" t="s">
        <v>152</v>
      </c>
      <c r="B63" s="726">
        <f>DATOS!C13</f>
        <v>0</v>
      </c>
    </row>
    <row r="65" ht="12">
      <c r="A65" s="996" t="s">
        <v>400</v>
      </c>
    </row>
  </sheetData>
  <sheetProtection password="D985" sheet="1" objects="1" scenarios="1" insertRows="0"/>
  <mergeCells count="4">
    <mergeCell ref="A10:D10"/>
    <mergeCell ref="A11:D11"/>
    <mergeCell ref="A2:D2"/>
    <mergeCell ref="A3:D3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scale="56"/>
  <ignoredErrors>
    <ignoredError sqref="B5:C8" unlockedFormula="1"/>
  </ignoredErrors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zoomScale="80" zoomScaleNormal="80" zoomScaleSheetLayoutView="100" zoomScalePageLayoutView="0" workbookViewId="0" topLeftCell="A5">
      <selection activeCell="A39" sqref="A39"/>
    </sheetView>
  </sheetViews>
  <sheetFormatPr defaultColWidth="11.57421875" defaultRowHeight="12.75"/>
  <cols>
    <col min="1" max="1" width="50.140625" style="155" customWidth="1"/>
    <col min="2" max="2" width="18.421875" style="155" customWidth="1"/>
    <col min="3" max="3" width="12.421875" style="155" customWidth="1"/>
    <col min="4" max="4" width="21.7109375" style="155" customWidth="1"/>
    <col min="5" max="5" width="24.28125" style="155" customWidth="1"/>
    <col min="6" max="16384" width="11.421875" style="155" customWidth="1"/>
  </cols>
  <sheetData>
    <row r="1" s="63" customFormat="1" ht="12">
      <c r="H1" s="64"/>
    </row>
    <row r="2" spans="1:8" s="63" customFormat="1" ht="16.5">
      <c r="A2" s="1021" t="s">
        <v>12</v>
      </c>
      <c r="B2" s="1021"/>
      <c r="C2" s="1021"/>
      <c r="D2" s="1021"/>
      <c r="E2" s="1021"/>
      <c r="F2" s="82"/>
      <c r="G2" s="82"/>
      <c r="H2" s="82"/>
    </row>
    <row r="3" spans="1:8" s="63" customFormat="1" ht="16.5">
      <c r="A3" s="1021" t="s">
        <v>331</v>
      </c>
      <c r="B3" s="1021"/>
      <c r="C3" s="1021"/>
      <c r="D3" s="1021"/>
      <c r="E3" s="1021"/>
      <c r="F3" s="82"/>
      <c r="G3" s="82"/>
      <c r="H3" s="82"/>
    </row>
    <row r="4" spans="1:8" s="139" customFormat="1" ht="24" customHeight="1">
      <c r="A4" s="137"/>
      <c r="B4" s="137"/>
      <c r="C4" s="137"/>
      <c r="D4" s="137"/>
      <c r="H4" s="140"/>
    </row>
    <row r="5" spans="1:8" s="63" customFormat="1" ht="13.5" customHeight="1">
      <c r="A5" s="1057" t="s">
        <v>337</v>
      </c>
      <c r="B5" s="1057"/>
      <c r="C5" s="1059">
        <f>DATOS!C5</f>
        <v>0</v>
      </c>
      <c r="D5" s="1059"/>
      <c r="E5" s="1059"/>
      <c r="H5" s="132"/>
    </row>
    <row r="6" spans="1:8" s="63" customFormat="1" ht="13.5" customHeight="1">
      <c r="A6" s="1057" t="s">
        <v>336</v>
      </c>
      <c r="B6" s="1057"/>
      <c r="C6" s="1059">
        <f>DATOS!C6</f>
        <v>0</v>
      </c>
      <c r="D6" s="1059"/>
      <c r="E6" s="1059"/>
      <c r="H6" s="132"/>
    </row>
    <row r="7" spans="1:8" s="63" customFormat="1" ht="13.5" customHeight="1">
      <c r="A7" s="1057" t="s">
        <v>335</v>
      </c>
      <c r="B7" s="1057"/>
      <c r="C7" s="1060">
        <f>DATOS!C7</f>
        <v>0</v>
      </c>
      <c r="D7" s="1060"/>
      <c r="E7" s="1060"/>
      <c r="H7" s="680"/>
    </row>
    <row r="8" spans="1:8" s="63" customFormat="1" ht="13.5" customHeight="1">
      <c r="A8" s="1057" t="s">
        <v>205</v>
      </c>
      <c r="B8" s="1057"/>
      <c r="C8" s="1059">
        <f>DATOS!C8</f>
        <v>0</v>
      </c>
      <c r="D8" s="1059"/>
      <c r="E8" s="1059"/>
      <c r="H8" s="132"/>
    </row>
    <row r="9" spans="1:8" s="63" customFormat="1" ht="24" customHeight="1">
      <c r="A9" s="84"/>
      <c r="B9" s="84"/>
      <c r="C9" s="84"/>
      <c r="D9" s="47"/>
      <c r="H9" s="64"/>
    </row>
    <row r="10" spans="1:8" s="139" customFormat="1" ht="16.5">
      <c r="A10" s="1157" t="s">
        <v>407</v>
      </c>
      <c r="B10" s="1157"/>
      <c r="C10" s="1157"/>
      <c r="D10" s="1157"/>
      <c r="E10" s="1157"/>
      <c r="F10" s="681"/>
      <c r="G10" s="681"/>
      <c r="H10" s="681"/>
    </row>
    <row r="11" spans="1:8" s="139" customFormat="1" ht="18" customHeight="1">
      <c r="A11" s="1190" t="s">
        <v>445</v>
      </c>
      <c r="B11" s="1190"/>
      <c r="C11" s="1190"/>
      <c r="D11" s="1190"/>
      <c r="E11" s="1190"/>
      <c r="F11" s="682"/>
      <c r="G11" s="682"/>
      <c r="H11" s="682"/>
    </row>
    <row r="12" ht="24" customHeight="1"/>
    <row r="14" spans="1:5" s="735" customFormat="1" ht="12">
      <c r="A14" s="734" t="s">
        <v>242</v>
      </c>
      <c r="B14" s="734" t="s">
        <v>243</v>
      </c>
      <c r="C14" s="734" t="s">
        <v>244</v>
      </c>
      <c r="D14" s="734" t="s">
        <v>389</v>
      </c>
      <c r="E14" s="734" t="s">
        <v>60</v>
      </c>
    </row>
    <row r="15" spans="1:5" s="63" customFormat="1" ht="12">
      <c r="A15" s="743" t="s">
        <v>247</v>
      </c>
      <c r="B15" s="743" t="s">
        <v>248</v>
      </c>
      <c r="C15" s="743" t="s">
        <v>249</v>
      </c>
      <c r="D15" s="743" t="s">
        <v>250</v>
      </c>
      <c r="E15" s="743" t="s">
        <v>251</v>
      </c>
    </row>
    <row r="16" spans="1:5" s="885" customFormat="1" ht="12">
      <c r="A16" s="97"/>
      <c r="B16" s="97"/>
      <c r="C16" s="97"/>
      <c r="D16" s="97"/>
      <c r="E16" s="124"/>
    </row>
    <row r="17" spans="1:5" s="885" customFormat="1" ht="12">
      <c r="A17" s="99"/>
      <c r="B17" s="99"/>
      <c r="C17" s="99"/>
      <c r="D17" s="99"/>
      <c r="E17" s="125"/>
    </row>
    <row r="18" spans="1:5" s="885" customFormat="1" ht="12">
      <c r="A18" s="99"/>
      <c r="B18" s="101"/>
      <c r="C18" s="99"/>
      <c r="D18" s="100"/>
      <c r="E18" s="125"/>
    </row>
    <row r="19" spans="1:5" s="885" customFormat="1" ht="12">
      <c r="A19" s="99"/>
      <c r="B19" s="99"/>
      <c r="C19" s="99"/>
      <c r="D19" s="100"/>
      <c r="E19" s="125"/>
    </row>
    <row r="20" spans="1:5" s="885" customFormat="1" ht="12">
      <c r="A20" s="99"/>
      <c r="B20" s="101"/>
      <c r="C20" s="99"/>
      <c r="D20" s="99"/>
      <c r="E20" s="125"/>
    </row>
    <row r="21" spans="1:5" s="885" customFormat="1" ht="12">
      <c r="A21" s="99"/>
      <c r="B21" s="99"/>
      <c r="C21" s="99"/>
      <c r="D21" s="99"/>
      <c r="E21" s="125"/>
    </row>
    <row r="22" spans="1:5" s="885" customFormat="1" ht="12">
      <c r="A22" s="99"/>
      <c r="B22" s="99"/>
      <c r="C22" s="99"/>
      <c r="D22" s="100"/>
      <c r="E22" s="125"/>
    </row>
    <row r="23" spans="1:5" s="885" customFormat="1" ht="12">
      <c r="A23" s="99"/>
      <c r="B23" s="99"/>
      <c r="C23" s="99"/>
      <c r="D23" s="99"/>
      <c r="E23" s="125"/>
    </row>
    <row r="24" spans="1:5" s="885" customFormat="1" ht="12">
      <c r="A24" s="99"/>
      <c r="B24" s="99"/>
      <c r="C24" s="99"/>
      <c r="D24" s="99"/>
      <c r="E24" s="125"/>
    </row>
    <row r="25" spans="1:5" s="885" customFormat="1" ht="12">
      <c r="A25" s="99"/>
      <c r="B25" s="99"/>
      <c r="C25" s="99"/>
      <c r="D25" s="99"/>
      <c r="E25" s="125"/>
    </row>
    <row r="26" spans="1:5" s="885" customFormat="1" ht="12">
      <c r="A26" s="99"/>
      <c r="B26" s="99"/>
      <c r="C26" s="99"/>
      <c r="D26" s="99"/>
      <c r="E26" s="125"/>
    </row>
    <row r="27" spans="1:5" s="885" customFormat="1" ht="12">
      <c r="A27" s="99"/>
      <c r="B27" s="99"/>
      <c r="C27" s="99"/>
      <c r="D27" s="99"/>
      <c r="E27" s="125"/>
    </row>
    <row r="28" spans="1:5" s="885" customFormat="1" ht="12">
      <c r="A28" s="99"/>
      <c r="B28" s="99"/>
      <c r="C28" s="99"/>
      <c r="D28" s="99"/>
      <c r="E28" s="125"/>
    </row>
    <row r="29" spans="1:5" s="885" customFormat="1" ht="12">
      <c r="A29" s="99"/>
      <c r="B29" s="99"/>
      <c r="C29" s="99"/>
      <c r="D29" s="99"/>
      <c r="E29" s="125"/>
    </row>
    <row r="30" spans="1:5" s="885" customFormat="1" ht="12">
      <c r="A30" s="99"/>
      <c r="B30" s="99"/>
      <c r="C30" s="99"/>
      <c r="D30" s="99"/>
      <c r="E30" s="125"/>
    </row>
    <row r="31" spans="1:5" s="885" customFormat="1" ht="12">
      <c r="A31" s="99"/>
      <c r="B31" s="99"/>
      <c r="C31" s="99"/>
      <c r="D31" s="99"/>
      <c r="E31" s="125"/>
    </row>
    <row r="32" spans="1:5" s="885" customFormat="1" ht="12">
      <c r="A32" s="99"/>
      <c r="B32" s="99"/>
      <c r="C32" s="99"/>
      <c r="D32" s="99"/>
      <c r="E32" s="125"/>
    </row>
    <row r="33" spans="1:5" s="885" customFormat="1" ht="12">
      <c r="A33" s="99"/>
      <c r="B33" s="99"/>
      <c r="C33" s="99"/>
      <c r="D33" s="99"/>
      <c r="E33" s="125"/>
    </row>
    <row r="34" spans="1:5" s="885" customFormat="1" ht="12">
      <c r="A34" s="99"/>
      <c r="B34" s="99"/>
      <c r="C34" s="99"/>
      <c r="D34" s="99"/>
      <c r="E34" s="125"/>
    </row>
    <row r="35" spans="1:5" s="885" customFormat="1" ht="12">
      <c r="A35" s="99"/>
      <c r="B35" s="99"/>
      <c r="C35" s="99"/>
      <c r="D35" s="99"/>
      <c r="E35" s="125"/>
    </row>
    <row r="36" spans="1:5" s="885" customFormat="1" ht="12">
      <c r="A36" s="99"/>
      <c r="B36" s="99"/>
      <c r="C36" s="99"/>
      <c r="D36" s="99"/>
      <c r="E36" s="125"/>
    </row>
    <row r="37" spans="1:5" s="885" customFormat="1" ht="12">
      <c r="A37" s="99"/>
      <c r="B37" s="99"/>
      <c r="C37" s="99"/>
      <c r="D37" s="99"/>
      <c r="E37" s="125"/>
    </row>
    <row r="38" spans="1:5" s="885" customFormat="1" ht="12">
      <c r="A38" s="99"/>
      <c r="B38" s="99"/>
      <c r="C38" s="99"/>
      <c r="D38" s="99"/>
      <c r="E38" s="125"/>
    </row>
    <row r="39" spans="1:5" s="885" customFormat="1" ht="12">
      <c r="A39" s="99"/>
      <c r="B39" s="99"/>
      <c r="C39" s="99"/>
      <c r="D39" s="99"/>
      <c r="E39" s="125"/>
    </row>
    <row r="40" spans="1:5" s="885" customFormat="1" ht="12">
      <c r="A40" s="99"/>
      <c r="B40" s="99"/>
      <c r="C40" s="99"/>
      <c r="D40" s="99"/>
      <c r="E40" s="125"/>
    </row>
    <row r="41" spans="1:5" s="885" customFormat="1" ht="12">
      <c r="A41" s="99"/>
      <c r="B41" s="99"/>
      <c r="C41" s="99"/>
      <c r="D41" s="99"/>
      <c r="E41" s="125"/>
    </row>
    <row r="42" spans="1:5" s="885" customFormat="1" ht="12">
      <c r="A42" s="99"/>
      <c r="B42" s="99"/>
      <c r="C42" s="99"/>
      <c r="D42" s="99"/>
      <c r="E42" s="125"/>
    </row>
    <row r="43" spans="1:5" s="885" customFormat="1" ht="12">
      <c r="A43" s="99"/>
      <c r="B43" s="99"/>
      <c r="C43" s="99"/>
      <c r="D43" s="99"/>
      <c r="E43" s="125"/>
    </row>
    <row r="44" spans="1:5" s="885" customFormat="1" ht="12">
      <c r="A44" s="99"/>
      <c r="B44" s="99"/>
      <c r="C44" s="99"/>
      <c r="D44" s="99"/>
      <c r="E44" s="125"/>
    </row>
    <row r="45" spans="1:5" s="885" customFormat="1" ht="12">
      <c r="A45" s="99"/>
      <c r="B45" s="99"/>
      <c r="C45" s="99"/>
      <c r="D45" s="99"/>
      <c r="E45" s="125"/>
    </row>
    <row r="46" spans="1:5" s="885" customFormat="1" ht="12">
      <c r="A46" s="99"/>
      <c r="B46" s="99"/>
      <c r="C46" s="99"/>
      <c r="D46" s="99"/>
      <c r="E46" s="125"/>
    </row>
    <row r="47" spans="1:5" s="885" customFormat="1" ht="12">
      <c r="A47" s="99"/>
      <c r="B47" s="99"/>
      <c r="C47" s="99"/>
      <c r="D47" s="99"/>
      <c r="E47" s="125"/>
    </row>
    <row r="48" spans="1:5" s="885" customFormat="1" ht="12">
      <c r="A48" s="99"/>
      <c r="B48" s="99"/>
      <c r="C48" s="99"/>
      <c r="D48" s="99"/>
      <c r="E48" s="125"/>
    </row>
    <row r="49" spans="1:5" s="885" customFormat="1" ht="12">
      <c r="A49" s="99"/>
      <c r="B49" s="99"/>
      <c r="C49" s="99"/>
      <c r="D49" s="99"/>
      <c r="E49" s="125"/>
    </row>
    <row r="50" spans="1:5" s="885" customFormat="1" ht="12">
      <c r="A50" s="99"/>
      <c r="B50" s="99"/>
      <c r="C50" s="99"/>
      <c r="D50" s="99"/>
      <c r="E50" s="125"/>
    </row>
    <row r="51" spans="1:5" s="885" customFormat="1" ht="12">
      <c r="A51" s="99"/>
      <c r="B51" s="99"/>
      <c r="C51" s="99"/>
      <c r="D51" s="99"/>
      <c r="E51" s="125"/>
    </row>
    <row r="52" spans="1:5" s="885" customFormat="1" ht="12">
      <c r="A52" s="99"/>
      <c r="B52" s="99"/>
      <c r="C52" s="99"/>
      <c r="D52" s="99"/>
      <c r="E52" s="125"/>
    </row>
    <row r="53" spans="1:5" s="885" customFormat="1" ht="12">
      <c r="A53" s="99"/>
      <c r="B53" s="99"/>
      <c r="C53" s="99"/>
      <c r="D53" s="99"/>
      <c r="E53" s="125"/>
    </row>
    <row r="54" spans="1:5" s="885" customFormat="1" ht="12">
      <c r="A54" s="99"/>
      <c r="B54" s="99"/>
      <c r="C54" s="99"/>
      <c r="D54" s="99"/>
      <c r="E54" s="125"/>
    </row>
    <row r="55" spans="1:5" s="885" customFormat="1" ht="12">
      <c r="A55" s="99"/>
      <c r="B55" s="99"/>
      <c r="C55" s="99"/>
      <c r="D55" s="99"/>
      <c r="E55" s="125"/>
    </row>
    <row r="56" spans="1:5" s="885" customFormat="1" ht="12">
      <c r="A56" s="99"/>
      <c r="B56" s="99"/>
      <c r="C56" s="99"/>
      <c r="D56" s="99"/>
      <c r="E56" s="125"/>
    </row>
    <row r="57" spans="1:5" s="885" customFormat="1" ht="12">
      <c r="A57" s="99"/>
      <c r="B57" s="99"/>
      <c r="C57" s="99"/>
      <c r="D57" s="99"/>
      <c r="E57" s="125"/>
    </row>
    <row r="58" spans="1:5" s="885" customFormat="1" ht="12">
      <c r="A58" s="99"/>
      <c r="B58" s="99"/>
      <c r="C58" s="99"/>
      <c r="D58" s="99"/>
      <c r="E58" s="125"/>
    </row>
    <row r="59" spans="1:5" s="885" customFormat="1" ht="12">
      <c r="A59" s="99"/>
      <c r="B59" s="99"/>
      <c r="C59" s="99"/>
      <c r="D59" s="99"/>
      <c r="E59" s="125"/>
    </row>
    <row r="60" spans="1:5" s="885" customFormat="1" ht="12">
      <c r="A60" s="99"/>
      <c r="B60" s="99"/>
      <c r="C60" s="99"/>
      <c r="D60" s="99"/>
      <c r="E60" s="125"/>
    </row>
    <row r="61" spans="1:5" s="885" customFormat="1" ht="12">
      <c r="A61" s="99"/>
      <c r="B61" s="99"/>
      <c r="C61" s="99"/>
      <c r="D61" s="99"/>
      <c r="E61" s="125"/>
    </row>
    <row r="62" spans="1:5" s="885" customFormat="1" ht="12">
      <c r="A62" s="99"/>
      <c r="B62" s="99"/>
      <c r="C62" s="99"/>
      <c r="D62" s="99"/>
      <c r="E62" s="125"/>
    </row>
    <row r="63" spans="1:5" s="885" customFormat="1" ht="12">
      <c r="A63" s="99"/>
      <c r="B63" s="99"/>
      <c r="C63" s="99"/>
      <c r="D63" s="99"/>
      <c r="E63" s="125"/>
    </row>
    <row r="64" spans="1:5" s="885" customFormat="1" ht="12">
      <c r="A64" s="99"/>
      <c r="B64" s="99"/>
      <c r="C64" s="99"/>
      <c r="D64" s="99"/>
      <c r="E64" s="125"/>
    </row>
    <row r="65" spans="1:5" s="885" customFormat="1" ht="12">
      <c r="A65" s="99"/>
      <c r="B65" s="99"/>
      <c r="C65" s="99"/>
      <c r="D65" s="99"/>
      <c r="E65" s="125"/>
    </row>
    <row r="66" spans="1:5" s="885" customFormat="1" ht="12">
      <c r="A66" s="99"/>
      <c r="B66" s="99"/>
      <c r="C66" s="99"/>
      <c r="D66" s="99"/>
      <c r="E66" s="125"/>
    </row>
    <row r="67" spans="1:5" s="885" customFormat="1" ht="12">
      <c r="A67" s="99"/>
      <c r="B67" s="99"/>
      <c r="C67" s="99"/>
      <c r="D67" s="99"/>
      <c r="E67" s="125"/>
    </row>
    <row r="68" spans="1:5" s="885" customFormat="1" ht="12">
      <c r="A68" s="99"/>
      <c r="B68" s="99"/>
      <c r="C68" s="99"/>
      <c r="D68" s="99"/>
      <c r="E68" s="125"/>
    </row>
    <row r="69" spans="1:5" s="885" customFormat="1" ht="12">
      <c r="A69" s="99"/>
      <c r="B69" s="99"/>
      <c r="C69" s="99"/>
      <c r="D69" s="99"/>
      <c r="E69" s="125"/>
    </row>
    <row r="70" spans="1:5" s="885" customFormat="1" ht="12">
      <c r="A70" s="99"/>
      <c r="B70" s="99"/>
      <c r="C70" s="99"/>
      <c r="D70" s="99"/>
      <c r="E70" s="125"/>
    </row>
    <row r="71" spans="1:5" s="885" customFormat="1" ht="12">
      <c r="A71" s="99"/>
      <c r="B71" s="99"/>
      <c r="C71" s="99"/>
      <c r="D71" s="99"/>
      <c r="E71" s="125"/>
    </row>
    <row r="72" spans="1:5" s="885" customFormat="1" ht="12">
      <c r="A72" s="99"/>
      <c r="B72" s="99"/>
      <c r="C72" s="99"/>
      <c r="D72" s="99"/>
      <c r="E72" s="125"/>
    </row>
    <row r="73" spans="1:5" s="885" customFormat="1" ht="12">
      <c r="A73" s="99"/>
      <c r="B73" s="99"/>
      <c r="C73" s="99"/>
      <c r="D73" s="99"/>
      <c r="E73" s="125"/>
    </row>
    <row r="74" spans="1:5" s="885" customFormat="1" ht="12">
      <c r="A74" s="99"/>
      <c r="B74" s="99"/>
      <c r="C74" s="99"/>
      <c r="D74" s="99"/>
      <c r="E74" s="125"/>
    </row>
    <row r="75" spans="1:5" s="885" customFormat="1" ht="12">
      <c r="A75" s="99"/>
      <c r="B75" s="99"/>
      <c r="C75" s="99"/>
      <c r="D75" s="99"/>
      <c r="E75" s="125"/>
    </row>
    <row r="76" spans="1:5" s="885" customFormat="1" ht="12">
      <c r="A76" s="99"/>
      <c r="B76" s="99"/>
      <c r="C76" s="99"/>
      <c r="D76" s="99"/>
      <c r="E76" s="125"/>
    </row>
    <row r="77" spans="1:5" s="885" customFormat="1" ht="12">
      <c r="A77" s="99"/>
      <c r="B77" s="99"/>
      <c r="C77" s="99"/>
      <c r="D77" s="99"/>
      <c r="E77" s="125"/>
    </row>
    <row r="78" spans="1:5" s="885" customFormat="1" ht="12">
      <c r="A78" s="99"/>
      <c r="B78" s="99"/>
      <c r="C78" s="99"/>
      <c r="D78" s="99"/>
      <c r="E78" s="125"/>
    </row>
    <row r="79" spans="1:5" s="885" customFormat="1" ht="12.75" thickBot="1">
      <c r="A79" s="99"/>
      <c r="B79" s="99"/>
      <c r="C79" s="99"/>
      <c r="D79" s="105"/>
      <c r="E79" s="126"/>
    </row>
    <row r="80" spans="3:5" ht="12.75" thickBot="1">
      <c r="C80" s="726"/>
      <c r="D80" s="833" t="s">
        <v>31</v>
      </c>
      <c r="E80" s="761">
        <f>SUM(E16:E79)</f>
        <v>0</v>
      </c>
    </row>
    <row r="82" spans="1:2" ht="12">
      <c r="A82" s="827" t="s">
        <v>152</v>
      </c>
      <c r="B82" s="726">
        <f>DATOS!C13</f>
        <v>0</v>
      </c>
    </row>
    <row r="84" ht="12">
      <c r="A84" s="63" t="s">
        <v>53</v>
      </c>
    </row>
  </sheetData>
  <sheetProtection password="D985" sheet="1" objects="1" scenarios="1" insertRows="0"/>
  <mergeCells count="12">
    <mergeCell ref="A10:E10"/>
    <mergeCell ref="A11:E11"/>
    <mergeCell ref="A6:B6"/>
    <mergeCell ref="C6:E6"/>
    <mergeCell ref="A7:B7"/>
    <mergeCell ref="C7:E7"/>
    <mergeCell ref="A2:E2"/>
    <mergeCell ref="A3:E3"/>
    <mergeCell ref="A5:B5"/>
    <mergeCell ref="C5:E5"/>
    <mergeCell ref="A8:B8"/>
    <mergeCell ref="C8:E8"/>
  </mergeCells>
  <printOptions horizontalCentered="1" verticalCentered="1"/>
  <pageMargins left="0.75" right="0.75" top="1" bottom="1" header="0" footer="0"/>
  <pageSetup fitToHeight="1" fitToWidth="1" horizontalDpi="600" verticalDpi="600" orientation="portrait" scale="58"/>
  <ignoredErrors>
    <ignoredError sqref="C5:E8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84"/>
  <sheetViews>
    <sheetView zoomScale="80" zoomScaleNormal="80" zoomScalePageLayoutView="0" workbookViewId="0" topLeftCell="A1">
      <selection activeCell="H4" sqref="H4"/>
    </sheetView>
  </sheetViews>
  <sheetFormatPr defaultColWidth="11.57421875" defaultRowHeight="12.75"/>
  <cols>
    <col min="1" max="1" width="13.8515625" style="155" customWidth="1"/>
    <col min="2" max="2" width="76.421875" style="155" customWidth="1"/>
    <col min="3" max="3" width="14.421875" style="155" customWidth="1"/>
    <col min="4" max="4" width="15.140625" style="155" customWidth="1"/>
    <col min="5" max="36" width="13.421875" style="155" customWidth="1"/>
    <col min="37" max="16384" width="11.421875" style="155" customWidth="1"/>
  </cols>
  <sheetData>
    <row r="1" s="63" customFormat="1" ht="12">
      <c r="I1" s="64"/>
    </row>
    <row r="2" spans="2:36" s="63" customFormat="1" ht="15">
      <c r="B2" s="1006"/>
      <c r="C2" s="1006"/>
      <c r="E2" s="1006" t="s">
        <v>12</v>
      </c>
      <c r="F2" s="1006"/>
      <c r="G2" s="1006"/>
      <c r="H2" s="1006"/>
      <c r="I2" s="1006"/>
      <c r="J2" s="1006"/>
      <c r="K2" s="1006"/>
      <c r="L2" s="1006"/>
      <c r="M2" s="1006"/>
      <c r="N2" s="1006"/>
      <c r="O2" s="1006"/>
      <c r="Q2" s="1006"/>
      <c r="R2" s="1006"/>
      <c r="S2" s="1006"/>
      <c r="T2" s="1006"/>
      <c r="U2" s="1006"/>
      <c r="V2" s="1006"/>
      <c r="W2" s="1006"/>
      <c r="X2" s="1006" t="s">
        <v>12</v>
      </c>
      <c r="Y2" s="1006"/>
      <c r="Z2" s="1006"/>
      <c r="AA2" s="1006"/>
      <c r="AB2" s="1006"/>
      <c r="AC2" s="1006"/>
      <c r="AD2" s="1006"/>
      <c r="AE2" s="1006"/>
      <c r="AF2" s="1006"/>
      <c r="AG2" s="1006"/>
      <c r="AH2" s="1006"/>
      <c r="AI2" s="1006"/>
      <c r="AJ2" s="1006"/>
    </row>
    <row r="3" spans="2:36" s="63" customFormat="1" ht="15">
      <c r="B3" s="1006"/>
      <c r="C3" s="1006"/>
      <c r="E3" s="1006" t="s">
        <v>331</v>
      </c>
      <c r="F3" s="1006"/>
      <c r="G3" s="1006"/>
      <c r="H3" s="1006"/>
      <c r="I3" s="1006"/>
      <c r="J3" s="1006"/>
      <c r="K3" s="1006"/>
      <c r="L3" s="1006"/>
      <c r="M3" s="1006"/>
      <c r="N3" s="1006"/>
      <c r="O3" s="1006"/>
      <c r="Q3" s="1006"/>
      <c r="R3" s="1006"/>
      <c r="S3" s="1006"/>
      <c r="T3" s="1006"/>
      <c r="U3" s="1006"/>
      <c r="V3" s="1006"/>
      <c r="W3" s="1006"/>
      <c r="X3" s="1006" t="s">
        <v>331</v>
      </c>
      <c r="Y3" s="1006"/>
      <c r="Z3" s="1006"/>
      <c r="AA3" s="1006"/>
      <c r="AB3" s="1006"/>
      <c r="AC3" s="1006"/>
      <c r="AD3" s="1006"/>
      <c r="AE3" s="1006"/>
      <c r="AF3" s="1006"/>
      <c r="AG3" s="1006"/>
      <c r="AH3" s="1006"/>
      <c r="AI3" s="1006"/>
      <c r="AJ3" s="1006"/>
    </row>
    <row r="4" spans="1:23" s="139" customFormat="1" ht="24" customHeight="1">
      <c r="A4" s="137"/>
      <c r="B4" s="137"/>
      <c r="C4" s="137"/>
      <c r="D4" s="137"/>
      <c r="I4" s="140"/>
      <c r="O4" s="137"/>
      <c r="P4" s="137"/>
      <c r="Q4" s="137"/>
      <c r="R4" s="137"/>
      <c r="W4" s="140"/>
    </row>
    <row r="5" spans="2:26" s="63" customFormat="1" ht="15.75" customHeight="1">
      <c r="B5" s="384"/>
      <c r="C5" s="1057" t="s">
        <v>337</v>
      </c>
      <c r="D5" s="1057"/>
      <c r="E5" s="1057"/>
      <c r="F5" s="132">
        <f>DATOS!C5</f>
        <v>0</v>
      </c>
      <c r="G5" s="132"/>
      <c r="I5" s="64"/>
      <c r="P5" s="384"/>
      <c r="V5" s="1057" t="s">
        <v>337</v>
      </c>
      <c r="W5" s="1057"/>
      <c r="X5" s="1057"/>
      <c r="Y5" s="1059">
        <f>DATOS!Q5</f>
        <v>0</v>
      </c>
      <c r="Z5" s="1059"/>
    </row>
    <row r="6" spans="2:26" s="63" customFormat="1" ht="15.75" customHeight="1">
      <c r="B6" s="384"/>
      <c r="C6" s="1058" t="s">
        <v>336</v>
      </c>
      <c r="D6" s="1058"/>
      <c r="E6" s="1058"/>
      <c r="F6" s="132">
        <f>DATOS!C6</f>
        <v>0</v>
      </c>
      <c r="G6" s="132"/>
      <c r="I6" s="64"/>
      <c r="P6" s="384"/>
      <c r="V6" s="1058" t="s">
        <v>336</v>
      </c>
      <c r="W6" s="1058"/>
      <c r="X6" s="1058"/>
      <c r="Y6" s="1059">
        <f>DATOS!Q6</f>
        <v>0</v>
      </c>
      <c r="Z6" s="1059"/>
    </row>
    <row r="7" spans="2:26" s="63" customFormat="1" ht="15.75" customHeight="1">
      <c r="B7" s="384"/>
      <c r="C7" s="1058" t="s">
        <v>335</v>
      </c>
      <c r="D7" s="1058"/>
      <c r="E7" s="1058"/>
      <c r="F7" s="120">
        <f>DATOS!C7</f>
        <v>0</v>
      </c>
      <c r="G7" s="392"/>
      <c r="I7" s="64"/>
      <c r="P7" s="384"/>
      <c r="V7" s="1058" t="s">
        <v>335</v>
      </c>
      <c r="W7" s="1058"/>
      <c r="X7" s="1058"/>
      <c r="Y7" s="1060">
        <f>DATOS!Q7</f>
        <v>0</v>
      </c>
      <c r="Z7" s="1060"/>
    </row>
    <row r="8" spans="2:26" s="63" customFormat="1" ht="15.75" customHeight="1">
      <c r="B8" s="384"/>
      <c r="C8" s="1058" t="s">
        <v>205</v>
      </c>
      <c r="D8" s="1058"/>
      <c r="E8" s="1058"/>
      <c r="F8" s="132">
        <f>DATOS!C8</f>
        <v>0</v>
      </c>
      <c r="G8" s="132"/>
      <c r="I8" s="64"/>
      <c r="P8" s="384"/>
      <c r="V8" s="1058" t="s">
        <v>205</v>
      </c>
      <c r="W8" s="1058"/>
      <c r="X8" s="1058"/>
      <c r="Y8" s="1059">
        <f>DATOS!Q8</f>
        <v>0</v>
      </c>
      <c r="Z8" s="1059"/>
    </row>
    <row r="11" spans="1:36" ht="12">
      <c r="A11" s="385"/>
      <c r="B11" s="386"/>
      <c r="C11" s="387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388"/>
      <c r="Q11" s="388"/>
      <c r="R11" s="388"/>
      <c r="S11" s="387"/>
      <c r="T11" s="173"/>
      <c r="U11" s="173"/>
      <c r="V11" s="173"/>
      <c r="W11" s="173"/>
      <c r="X11" s="389"/>
      <c r="Y11" s="389"/>
      <c r="Z11" s="389"/>
      <c r="AA11" s="389"/>
      <c r="AB11" s="389"/>
      <c r="AC11" s="389"/>
      <c r="AD11" s="389"/>
      <c r="AE11" s="389"/>
      <c r="AF11" s="389"/>
      <c r="AG11" s="389"/>
      <c r="AH11" s="389"/>
      <c r="AI11" s="389"/>
      <c r="AJ11" s="389"/>
    </row>
    <row r="12" spans="2:36" ht="16.5">
      <c r="B12" s="1013"/>
      <c r="C12" s="1013"/>
      <c r="D12" s="1013" t="s">
        <v>17</v>
      </c>
      <c r="E12" s="1013"/>
      <c r="F12" s="1013"/>
      <c r="G12" s="1013"/>
      <c r="H12" s="1013"/>
      <c r="I12" s="1013"/>
      <c r="J12" s="1013"/>
      <c r="K12" s="1013"/>
      <c r="L12" s="1013"/>
      <c r="M12" s="1013"/>
      <c r="N12" s="1013"/>
      <c r="O12" s="1013" t="s">
        <v>328</v>
      </c>
      <c r="P12" s="1013"/>
      <c r="Q12" s="1013"/>
      <c r="R12" s="1013"/>
      <c r="S12" s="1013"/>
      <c r="T12" s="1013"/>
      <c r="U12" s="1013"/>
      <c r="V12" s="1013"/>
      <c r="W12" s="1013"/>
      <c r="X12" s="1013"/>
      <c r="Y12" s="1013"/>
      <c r="Z12" s="1013"/>
      <c r="AA12" s="1013"/>
      <c r="AB12" s="1013"/>
      <c r="AC12" s="1013"/>
      <c r="AD12" s="1013"/>
      <c r="AE12" s="1013"/>
      <c r="AF12" s="1013"/>
      <c r="AG12" s="1013"/>
      <c r="AH12" s="1013"/>
      <c r="AI12" s="1013"/>
      <c r="AJ12" s="1013"/>
    </row>
    <row r="13" spans="2:36" ht="19.5" customHeight="1" thickBot="1">
      <c r="B13" s="1010"/>
      <c r="C13" s="1010"/>
      <c r="D13" s="1009" t="s">
        <v>396</v>
      </c>
      <c r="E13" s="1010"/>
      <c r="F13" s="1010"/>
      <c r="G13" s="1010"/>
      <c r="H13" s="1010"/>
      <c r="I13" s="1010"/>
      <c r="J13" s="1010"/>
      <c r="K13" s="1010"/>
      <c r="L13" s="1010"/>
      <c r="M13" s="1010"/>
      <c r="N13" s="1010"/>
      <c r="O13" s="1009" t="s">
        <v>396</v>
      </c>
      <c r="P13" s="1010"/>
      <c r="Q13" s="1010"/>
      <c r="R13" s="1010"/>
      <c r="S13" s="1010"/>
      <c r="T13" s="1010"/>
      <c r="U13" s="1010"/>
      <c r="V13" s="1010"/>
      <c r="W13" s="1010"/>
      <c r="X13" s="1010"/>
      <c r="Y13" s="1010"/>
      <c r="Z13" s="1010"/>
      <c r="AA13" s="1010"/>
      <c r="AB13" s="1010"/>
      <c r="AC13" s="1010"/>
      <c r="AD13" s="1010"/>
      <c r="AE13" s="1010"/>
      <c r="AF13" s="1010"/>
      <c r="AG13" s="1010"/>
      <c r="AH13" s="1010"/>
      <c r="AI13" s="1010"/>
      <c r="AJ13" s="1010"/>
    </row>
    <row r="14" spans="1:41" ht="12.75" thickTop="1">
      <c r="A14" s="157"/>
      <c r="B14" s="1091" t="s">
        <v>98</v>
      </c>
      <c r="C14" s="404" t="s">
        <v>31</v>
      </c>
      <c r="D14" s="1093" t="s">
        <v>327</v>
      </c>
      <c r="E14" s="1094"/>
      <c r="F14" s="1094"/>
      <c r="G14" s="1094"/>
      <c r="H14" s="1094"/>
      <c r="I14" s="1094"/>
      <c r="J14" s="1094"/>
      <c r="K14" s="1094"/>
      <c r="L14" s="1094"/>
      <c r="M14" s="1094"/>
      <c r="N14" s="1094"/>
      <c r="O14" s="1011" t="s">
        <v>327</v>
      </c>
      <c r="P14" s="1012"/>
      <c r="Q14" s="1012"/>
      <c r="R14" s="1012"/>
      <c r="S14" s="1012"/>
      <c r="T14" s="1012"/>
      <c r="U14" s="1012"/>
      <c r="V14" s="1012"/>
      <c r="W14" s="1012"/>
      <c r="X14" s="1012"/>
      <c r="Y14" s="1012"/>
      <c r="Z14" s="1012"/>
      <c r="AA14" s="1012"/>
      <c r="AB14" s="1012"/>
      <c r="AC14" s="1012"/>
      <c r="AD14" s="1012"/>
      <c r="AE14" s="1012"/>
      <c r="AF14" s="1012"/>
      <c r="AG14" s="1012"/>
      <c r="AH14" s="1012"/>
      <c r="AI14" s="1012"/>
      <c r="AJ14" s="1012"/>
      <c r="AK14" s="402"/>
      <c r="AL14" s="173"/>
      <c r="AM14" s="173"/>
      <c r="AN14" s="173"/>
      <c r="AO14" s="173"/>
    </row>
    <row r="15" spans="1:41" ht="12">
      <c r="A15" s="158"/>
      <c r="B15" s="1092"/>
      <c r="C15" s="405"/>
      <c r="D15" s="159">
        <v>1</v>
      </c>
      <c r="E15" s="160">
        <v>2</v>
      </c>
      <c r="F15" s="160">
        <v>3</v>
      </c>
      <c r="G15" s="160">
        <v>4</v>
      </c>
      <c r="H15" s="160">
        <v>5</v>
      </c>
      <c r="I15" s="160">
        <v>6</v>
      </c>
      <c r="J15" s="160">
        <v>7</v>
      </c>
      <c r="K15" s="160">
        <v>8</v>
      </c>
      <c r="L15" s="160">
        <v>9</v>
      </c>
      <c r="M15" s="160">
        <v>10</v>
      </c>
      <c r="N15" s="161">
        <v>11</v>
      </c>
      <c r="O15" s="160">
        <v>12</v>
      </c>
      <c r="P15" s="159">
        <v>13</v>
      </c>
      <c r="Q15" s="160">
        <v>14</v>
      </c>
      <c r="R15" s="160">
        <v>15</v>
      </c>
      <c r="S15" s="160">
        <v>16</v>
      </c>
      <c r="T15" s="160">
        <v>17</v>
      </c>
      <c r="U15" s="160">
        <v>18</v>
      </c>
      <c r="V15" s="160">
        <v>19</v>
      </c>
      <c r="W15" s="160">
        <v>20</v>
      </c>
      <c r="X15" s="160">
        <v>21</v>
      </c>
      <c r="Y15" s="160">
        <v>22</v>
      </c>
      <c r="Z15" s="160">
        <v>23</v>
      </c>
      <c r="AA15" s="161">
        <v>24</v>
      </c>
      <c r="AB15" s="161">
        <v>25</v>
      </c>
      <c r="AC15" s="161">
        <v>26</v>
      </c>
      <c r="AD15" s="161">
        <v>27</v>
      </c>
      <c r="AE15" s="161">
        <v>28</v>
      </c>
      <c r="AF15" s="161">
        <v>29</v>
      </c>
      <c r="AG15" s="161">
        <v>30</v>
      </c>
      <c r="AH15" s="161">
        <v>31</v>
      </c>
      <c r="AI15" s="161">
        <v>32</v>
      </c>
      <c r="AJ15" s="161">
        <v>33</v>
      </c>
      <c r="AK15" s="402"/>
      <c r="AL15" s="173"/>
      <c r="AM15" s="173"/>
      <c r="AN15" s="173"/>
      <c r="AO15" s="173"/>
    </row>
    <row r="16" spans="1:41" ht="12">
      <c r="A16" s="162"/>
      <c r="B16" s="163"/>
      <c r="C16" s="406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402"/>
      <c r="AL16" s="173"/>
      <c r="AM16" s="173"/>
      <c r="AN16" s="173"/>
      <c r="AO16" s="173"/>
    </row>
    <row r="17" spans="1:41" ht="12" hidden="1">
      <c r="A17" s="165"/>
      <c r="B17" s="166"/>
      <c r="C17" s="40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402"/>
      <c r="AL17" s="173"/>
      <c r="AM17" s="173"/>
      <c r="AN17" s="173"/>
      <c r="AO17" s="173"/>
    </row>
    <row r="18" spans="1:41" ht="12" hidden="1">
      <c r="A18" s="165"/>
      <c r="B18" s="166"/>
      <c r="C18" s="40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402"/>
      <c r="AL18" s="173"/>
      <c r="AM18" s="173"/>
      <c r="AN18" s="173"/>
      <c r="AO18" s="173"/>
    </row>
    <row r="19" spans="1:41" ht="12">
      <c r="A19" s="165"/>
      <c r="B19" s="166" t="s">
        <v>11</v>
      </c>
      <c r="C19" s="941">
        <f>3!D15</f>
        <v>0</v>
      </c>
      <c r="D19" s="942"/>
      <c r="E19" s="942"/>
      <c r="F19" s="942"/>
      <c r="G19" s="942"/>
      <c r="H19" s="942"/>
      <c r="I19" s="942"/>
      <c r="J19" s="942"/>
      <c r="K19" s="942"/>
      <c r="L19" s="942"/>
      <c r="M19" s="942"/>
      <c r="N19" s="942"/>
      <c r="O19" s="942"/>
      <c r="P19" s="942"/>
      <c r="Q19" s="942"/>
      <c r="R19" s="942"/>
      <c r="S19" s="942"/>
      <c r="T19" s="942"/>
      <c r="U19" s="942"/>
      <c r="V19" s="942"/>
      <c r="W19" s="942"/>
      <c r="X19" s="942"/>
      <c r="Y19" s="942"/>
      <c r="Z19" s="942"/>
      <c r="AA19" s="942"/>
      <c r="AB19" s="942"/>
      <c r="AC19" s="942"/>
      <c r="AD19" s="942"/>
      <c r="AE19" s="942"/>
      <c r="AF19" s="942"/>
      <c r="AG19" s="942"/>
      <c r="AH19" s="942"/>
      <c r="AI19" s="942"/>
      <c r="AJ19" s="942"/>
      <c r="AK19" s="402"/>
      <c r="AL19" s="173"/>
      <c r="AM19" s="173"/>
      <c r="AN19" s="173"/>
      <c r="AO19" s="173"/>
    </row>
    <row r="20" spans="1:41" ht="18.75" customHeight="1">
      <c r="A20" s="980">
        <v>1</v>
      </c>
      <c r="B20" s="169" t="s">
        <v>10</v>
      </c>
      <c r="C20" s="943">
        <f aca="true" t="shared" si="0" ref="C20:C51">SUM(D20:AJ20)</f>
        <v>0</v>
      </c>
      <c r="D20" s="944">
        <f>4B!D17+4C!D17</f>
        <v>0</v>
      </c>
      <c r="E20" s="944">
        <f>4B!E17+4C!E17</f>
        <v>0</v>
      </c>
      <c r="F20" s="944">
        <f>4B!F17+4C!F17</f>
        <v>0</v>
      </c>
      <c r="G20" s="944">
        <f>4B!G17+4C!G17</f>
        <v>0</v>
      </c>
      <c r="H20" s="944">
        <f>4B!H17+4C!H17</f>
        <v>0</v>
      </c>
      <c r="I20" s="944">
        <f>4B!I17+4C!I17</f>
        <v>0</v>
      </c>
      <c r="J20" s="944">
        <f>4B!J17+4C!J17</f>
        <v>0</v>
      </c>
      <c r="K20" s="944">
        <f>4B!K17+4C!K17</f>
        <v>0</v>
      </c>
      <c r="L20" s="944">
        <f>4B!L17+4C!L17</f>
        <v>0</v>
      </c>
      <c r="M20" s="944">
        <f>4B!M17+4C!M17</f>
        <v>0</v>
      </c>
      <c r="N20" s="944">
        <f>4B!N17+4C!N17</f>
        <v>0</v>
      </c>
      <c r="O20" s="944">
        <f>4B!O17+4C!O17</f>
        <v>0</v>
      </c>
      <c r="P20" s="944">
        <f>4B!P17+4C!P17</f>
        <v>0</v>
      </c>
      <c r="Q20" s="944">
        <f>4B!Q17+4C!Q17</f>
        <v>0</v>
      </c>
      <c r="R20" s="944">
        <f>4B!R17+4C!R17</f>
        <v>0</v>
      </c>
      <c r="S20" s="944">
        <f>4B!S17+4C!S17</f>
        <v>0</v>
      </c>
      <c r="T20" s="944">
        <f>4B!T17+4C!T17</f>
        <v>0</v>
      </c>
      <c r="U20" s="944">
        <f>4B!U17+4C!U17</f>
        <v>0</v>
      </c>
      <c r="V20" s="944">
        <f>4B!V17+4C!V17</f>
        <v>0</v>
      </c>
      <c r="W20" s="944">
        <f>4B!W17+4C!W17</f>
        <v>0</v>
      </c>
      <c r="X20" s="944">
        <f>4B!X17+4C!X17</f>
        <v>0</v>
      </c>
      <c r="Y20" s="944">
        <f>4B!Y17+4C!Y17</f>
        <v>0</v>
      </c>
      <c r="Z20" s="944">
        <f>4B!Z17+4C!Z17</f>
        <v>0</v>
      </c>
      <c r="AA20" s="944">
        <f>4B!AA17+4C!AA17</f>
        <v>0</v>
      </c>
      <c r="AB20" s="944">
        <f>4B!AB17+4C!AB17</f>
        <v>0</v>
      </c>
      <c r="AC20" s="944">
        <f>4B!AC17+4C!AC17</f>
        <v>0</v>
      </c>
      <c r="AD20" s="944">
        <f>4B!AD17+4C!AD17</f>
        <v>0</v>
      </c>
      <c r="AE20" s="944">
        <f>4B!AE17+4C!AE17</f>
        <v>0</v>
      </c>
      <c r="AF20" s="944">
        <f>4B!AF17+4C!AF17</f>
        <v>0</v>
      </c>
      <c r="AG20" s="944">
        <f>4B!AG17+4C!AG17</f>
        <v>0</v>
      </c>
      <c r="AH20" s="944">
        <f>4B!AH17+4C!AH17</f>
        <v>0</v>
      </c>
      <c r="AI20" s="944">
        <f>4B!AI17+4C!AI17</f>
        <v>0</v>
      </c>
      <c r="AJ20" s="944">
        <f>4B!AJ17+4C!AJ17</f>
        <v>0</v>
      </c>
      <c r="AK20" s="402"/>
      <c r="AL20" s="173"/>
      <c r="AM20" s="173"/>
      <c r="AN20" s="173"/>
      <c r="AO20" s="173"/>
    </row>
    <row r="21" spans="1:41" ht="18.75" customHeight="1">
      <c r="A21" s="980"/>
      <c r="B21" s="170" t="s">
        <v>236</v>
      </c>
      <c r="C21" s="943">
        <f t="shared" si="0"/>
        <v>0</v>
      </c>
      <c r="D21" s="944">
        <f>4B!D17</f>
        <v>0</v>
      </c>
      <c r="E21" s="944">
        <f>4B!E17</f>
        <v>0</v>
      </c>
      <c r="F21" s="944">
        <f>4B!F17</f>
        <v>0</v>
      </c>
      <c r="G21" s="944">
        <f>4B!G17</f>
        <v>0</v>
      </c>
      <c r="H21" s="944">
        <f>4B!H17</f>
        <v>0</v>
      </c>
      <c r="I21" s="944">
        <f>4B!I17</f>
        <v>0</v>
      </c>
      <c r="J21" s="944">
        <f>4B!J17</f>
        <v>0</v>
      </c>
      <c r="K21" s="944">
        <f>4B!K17</f>
        <v>0</v>
      </c>
      <c r="L21" s="944">
        <f>4B!L17</f>
        <v>0</v>
      </c>
      <c r="M21" s="944">
        <f>4B!M17</f>
        <v>0</v>
      </c>
      <c r="N21" s="944">
        <f>4B!N17</f>
        <v>0</v>
      </c>
      <c r="O21" s="944">
        <f>4B!O17</f>
        <v>0</v>
      </c>
      <c r="P21" s="944">
        <f>4B!P17</f>
        <v>0</v>
      </c>
      <c r="Q21" s="944">
        <f>4B!Q17</f>
        <v>0</v>
      </c>
      <c r="R21" s="944">
        <f>4B!R17</f>
        <v>0</v>
      </c>
      <c r="S21" s="944">
        <f>4B!S17</f>
        <v>0</v>
      </c>
      <c r="T21" s="944">
        <f>4B!T17</f>
        <v>0</v>
      </c>
      <c r="U21" s="944">
        <f>4B!U17</f>
        <v>0</v>
      </c>
      <c r="V21" s="944">
        <f>4B!V17</f>
        <v>0</v>
      </c>
      <c r="W21" s="944">
        <f>4B!W17</f>
        <v>0</v>
      </c>
      <c r="X21" s="944">
        <f>4B!X17</f>
        <v>0</v>
      </c>
      <c r="Y21" s="944">
        <f>4B!Y17</f>
        <v>0</v>
      </c>
      <c r="Z21" s="944">
        <f>4B!Z17</f>
        <v>0</v>
      </c>
      <c r="AA21" s="944">
        <f>4B!AA17</f>
        <v>0</v>
      </c>
      <c r="AB21" s="944">
        <f>4B!AB17</f>
        <v>0</v>
      </c>
      <c r="AC21" s="944">
        <f>4B!AC17</f>
        <v>0</v>
      </c>
      <c r="AD21" s="944">
        <f>4B!AD17</f>
        <v>0</v>
      </c>
      <c r="AE21" s="944">
        <f>4B!AE17</f>
        <v>0</v>
      </c>
      <c r="AF21" s="944">
        <f>4B!AF17</f>
        <v>0</v>
      </c>
      <c r="AG21" s="944">
        <f>4B!AG17</f>
        <v>0</v>
      </c>
      <c r="AH21" s="944">
        <f>4B!AH17</f>
        <v>0</v>
      </c>
      <c r="AI21" s="944">
        <f>4B!AI17</f>
        <v>0</v>
      </c>
      <c r="AJ21" s="944">
        <f>4B!AJ17</f>
        <v>0</v>
      </c>
      <c r="AK21" s="402"/>
      <c r="AL21" s="173"/>
      <c r="AM21" s="173"/>
      <c r="AN21" s="173"/>
      <c r="AO21" s="173"/>
    </row>
    <row r="22" spans="1:41" s="172" customFormat="1" ht="18.75" customHeight="1">
      <c r="A22" s="981"/>
      <c r="B22" s="171" t="s">
        <v>329</v>
      </c>
      <c r="C22" s="940">
        <f t="shared" si="0"/>
        <v>0</v>
      </c>
      <c r="D22" s="945">
        <f>4C!D17</f>
        <v>0</v>
      </c>
      <c r="E22" s="945">
        <f>4C!E17</f>
        <v>0</v>
      </c>
      <c r="F22" s="945">
        <f>4C!F17</f>
        <v>0</v>
      </c>
      <c r="G22" s="945">
        <f>4C!G17</f>
        <v>0</v>
      </c>
      <c r="H22" s="945">
        <f>4C!H17</f>
        <v>0</v>
      </c>
      <c r="I22" s="945">
        <f>4C!I17</f>
        <v>0</v>
      </c>
      <c r="J22" s="945">
        <f>4C!J17</f>
        <v>0</v>
      </c>
      <c r="K22" s="945">
        <f>4C!K17</f>
        <v>0</v>
      </c>
      <c r="L22" s="945">
        <f>4C!L17</f>
        <v>0</v>
      </c>
      <c r="M22" s="945">
        <f>4C!M17</f>
        <v>0</v>
      </c>
      <c r="N22" s="945">
        <f>4C!N17</f>
        <v>0</v>
      </c>
      <c r="O22" s="945">
        <f>4C!O17</f>
        <v>0</v>
      </c>
      <c r="P22" s="945">
        <f>4C!P17</f>
        <v>0</v>
      </c>
      <c r="Q22" s="945">
        <f>4C!Q17</f>
        <v>0</v>
      </c>
      <c r="R22" s="945">
        <f>4C!R17</f>
        <v>0</v>
      </c>
      <c r="S22" s="945">
        <f>4C!S17</f>
        <v>0</v>
      </c>
      <c r="T22" s="945">
        <f>4C!T17</f>
        <v>0</v>
      </c>
      <c r="U22" s="945">
        <f>4C!U17</f>
        <v>0</v>
      </c>
      <c r="V22" s="945">
        <f>4C!V17</f>
        <v>0</v>
      </c>
      <c r="W22" s="945">
        <f>4C!W17</f>
        <v>0</v>
      </c>
      <c r="X22" s="945">
        <f>4C!X17</f>
        <v>0</v>
      </c>
      <c r="Y22" s="945">
        <f>4C!Y17</f>
        <v>0</v>
      </c>
      <c r="Z22" s="945">
        <f>4C!Z17</f>
        <v>0</v>
      </c>
      <c r="AA22" s="945">
        <f>4C!AA17</f>
        <v>0</v>
      </c>
      <c r="AB22" s="945">
        <f>4C!AB17</f>
        <v>0</v>
      </c>
      <c r="AC22" s="945">
        <f>4C!AC17</f>
        <v>0</v>
      </c>
      <c r="AD22" s="945">
        <f>4C!AD17</f>
        <v>0</v>
      </c>
      <c r="AE22" s="945">
        <f>4C!AE17</f>
        <v>0</v>
      </c>
      <c r="AF22" s="945">
        <f>4C!AF17</f>
        <v>0</v>
      </c>
      <c r="AG22" s="945">
        <f>4C!AG17</f>
        <v>0</v>
      </c>
      <c r="AH22" s="945">
        <f>4C!AH17</f>
        <v>0</v>
      </c>
      <c r="AI22" s="945">
        <f>4C!AI17</f>
        <v>0</v>
      </c>
      <c r="AJ22" s="945">
        <f>4C!AJ17</f>
        <v>0</v>
      </c>
      <c r="AK22" s="402"/>
      <c r="AL22" s="173"/>
      <c r="AM22" s="173"/>
      <c r="AN22" s="173"/>
      <c r="AO22" s="173"/>
    </row>
    <row r="23" spans="1:37" s="173" customFormat="1" ht="18.75" customHeight="1">
      <c r="A23" s="982"/>
      <c r="B23" s="938" t="s">
        <v>397</v>
      </c>
      <c r="C23" s="939">
        <f>4!E17</f>
        <v>0</v>
      </c>
      <c r="D23" s="946"/>
      <c r="E23" s="946"/>
      <c r="F23" s="946"/>
      <c r="G23" s="946"/>
      <c r="H23" s="946"/>
      <c r="I23" s="946"/>
      <c r="J23" s="946"/>
      <c r="K23" s="946"/>
      <c r="L23" s="946"/>
      <c r="M23" s="946"/>
      <c r="N23" s="946"/>
      <c r="O23" s="946"/>
      <c r="P23" s="946"/>
      <c r="Q23" s="946"/>
      <c r="R23" s="946"/>
      <c r="S23" s="946"/>
      <c r="T23" s="946"/>
      <c r="U23" s="946"/>
      <c r="V23" s="946"/>
      <c r="W23" s="946"/>
      <c r="X23" s="946"/>
      <c r="Y23" s="946"/>
      <c r="Z23" s="946"/>
      <c r="AA23" s="946"/>
      <c r="AB23" s="946"/>
      <c r="AC23" s="946"/>
      <c r="AD23" s="946"/>
      <c r="AE23" s="946"/>
      <c r="AF23" s="946"/>
      <c r="AG23" s="946"/>
      <c r="AH23" s="946"/>
      <c r="AI23" s="946"/>
      <c r="AJ23" s="946"/>
      <c r="AK23" s="402"/>
    </row>
    <row r="24" spans="1:37" s="173" customFormat="1" ht="18.75" customHeight="1" thickBot="1">
      <c r="A24" s="983"/>
      <c r="B24" s="931" t="s">
        <v>459</v>
      </c>
      <c r="C24" s="947" t="e">
        <f t="shared" si="0"/>
        <v>#DIV/0!</v>
      </c>
      <c r="D24" s="948" t="e">
        <f>($C$23/$C$20)*D20</f>
        <v>#DIV/0!</v>
      </c>
      <c r="E24" s="948" t="e">
        <f aca="true" t="shared" si="1" ref="E24:AC24">($C$23/$C$20)*E20</f>
        <v>#DIV/0!</v>
      </c>
      <c r="F24" s="948" t="e">
        <f t="shared" si="1"/>
        <v>#DIV/0!</v>
      </c>
      <c r="G24" s="948" t="e">
        <f t="shared" si="1"/>
        <v>#DIV/0!</v>
      </c>
      <c r="H24" s="948" t="e">
        <f t="shared" si="1"/>
        <v>#DIV/0!</v>
      </c>
      <c r="I24" s="948" t="e">
        <f t="shared" si="1"/>
        <v>#DIV/0!</v>
      </c>
      <c r="J24" s="948" t="e">
        <f t="shared" si="1"/>
        <v>#DIV/0!</v>
      </c>
      <c r="K24" s="948" t="e">
        <f t="shared" si="1"/>
        <v>#DIV/0!</v>
      </c>
      <c r="L24" s="948" t="e">
        <f t="shared" si="1"/>
        <v>#DIV/0!</v>
      </c>
      <c r="M24" s="948" t="e">
        <f t="shared" si="1"/>
        <v>#DIV/0!</v>
      </c>
      <c r="N24" s="948" t="e">
        <f t="shared" si="1"/>
        <v>#DIV/0!</v>
      </c>
      <c r="O24" s="948" t="e">
        <f t="shared" si="1"/>
        <v>#DIV/0!</v>
      </c>
      <c r="P24" s="948" t="e">
        <f t="shared" si="1"/>
        <v>#DIV/0!</v>
      </c>
      <c r="Q24" s="948" t="e">
        <f t="shared" si="1"/>
        <v>#DIV/0!</v>
      </c>
      <c r="R24" s="948" t="e">
        <f t="shared" si="1"/>
        <v>#DIV/0!</v>
      </c>
      <c r="S24" s="948" t="e">
        <f t="shared" si="1"/>
        <v>#DIV/0!</v>
      </c>
      <c r="T24" s="948" t="e">
        <f t="shared" si="1"/>
        <v>#DIV/0!</v>
      </c>
      <c r="U24" s="948" t="e">
        <f t="shared" si="1"/>
        <v>#DIV/0!</v>
      </c>
      <c r="V24" s="948" t="e">
        <f t="shared" si="1"/>
        <v>#DIV/0!</v>
      </c>
      <c r="W24" s="948" t="e">
        <f t="shared" si="1"/>
        <v>#DIV/0!</v>
      </c>
      <c r="X24" s="948" t="e">
        <f t="shared" si="1"/>
        <v>#DIV/0!</v>
      </c>
      <c r="Y24" s="948" t="e">
        <f t="shared" si="1"/>
        <v>#DIV/0!</v>
      </c>
      <c r="Z24" s="948" t="e">
        <f t="shared" si="1"/>
        <v>#DIV/0!</v>
      </c>
      <c r="AA24" s="948" t="e">
        <f t="shared" si="1"/>
        <v>#DIV/0!</v>
      </c>
      <c r="AB24" s="948" t="e">
        <f t="shared" si="1"/>
        <v>#DIV/0!</v>
      </c>
      <c r="AC24" s="948" t="e">
        <f t="shared" si="1"/>
        <v>#DIV/0!</v>
      </c>
      <c r="AD24" s="948" t="e">
        <f aca="true" t="shared" si="2" ref="AD24:AJ24">($C$23/$C$20)*AD20</f>
        <v>#DIV/0!</v>
      </c>
      <c r="AE24" s="948" t="e">
        <f t="shared" si="2"/>
        <v>#DIV/0!</v>
      </c>
      <c r="AF24" s="948" t="e">
        <f t="shared" si="2"/>
        <v>#DIV/0!</v>
      </c>
      <c r="AG24" s="948" t="e">
        <f t="shared" si="2"/>
        <v>#DIV/0!</v>
      </c>
      <c r="AH24" s="948" t="e">
        <f t="shared" si="2"/>
        <v>#DIV/0!</v>
      </c>
      <c r="AI24" s="948" t="e">
        <f t="shared" si="2"/>
        <v>#DIV/0!</v>
      </c>
      <c r="AJ24" s="948" t="e">
        <f t="shared" si="2"/>
        <v>#DIV/0!</v>
      </c>
      <c r="AK24" s="402"/>
    </row>
    <row r="25" spans="1:37" s="173" customFormat="1" ht="18.75" customHeight="1">
      <c r="A25" s="979"/>
      <c r="B25" s="166" t="s">
        <v>13</v>
      </c>
      <c r="C25" s="925">
        <f>3!D17</f>
        <v>0</v>
      </c>
      <c r="D25" s="949"/>
      <c r="E25" s="949"/>
      <c r="F25" s="949"/>
      <c r="G25" s="949"/>
      <c r="H25" s="949"/>
      <c r="I25" s="949"/>
      <c r="J25" s="949"/>
      <c r="K25" s="949"/>
      <c r="L25" s="949"/>
      <c r="M25" s="949"/>
      <c r="N25" s="949"/>
      <c r="O25" s="949"/>
      <c r="P25" s="949"/>
      <c r="Q25" s="949"/>
      <c r="R25" s="949"/>
      <c r="S25" s="949"/>
      <c r="T25" s="949"/>
      <c r="U25" s="949"/>
      <c r="V25" s="949"/>
      <c r="W25" s="949"/>
      <c r="X25" s="949"/>
      <c r="Y25" s="949"/>
      <c r="Z25" s="949"/>
      <c r="AA25" s="949"/>
      <c r="AB25" s="949"/>
      <c r="AC25" s="949"/>
      <c r="AD25" s="949"/>
      <c r="AE25" s="949"/>
      <c r="AF25" s="949"/>
      <c r="AG25" s="949"/>
      <c r="AH25" s="949"/>
      <c r="AI25" s="949"/>
      <c r="AJ25" s="949"/>
      <c r="AK25" s="402"/>
    </row>
    <row r="26" spans="1:41" ht="27" customHeight="1">
      <c r="A26" s="984">
        <v>2</v>
      </c>
      <c r="B26" s="169" t="s">
        <v>20</v>
      </c>
      <c r="C26" s="950">
        <f t="shared" si="0"/>
        <v>0</v>
      </c>
      <c r="D26" s="951">
        <f>4B!D18+4C!D18</f>
        <v>0</v>
      </c>
      <c r="E26" s="951">
        <f>4B!E18+4C!E18</f>
        <v>0</v>
      </c>
      <c r="F26" s="951">
        <f>4B!F18+4C!F18</f>
        <v>0</v>
      </c>
      <c r="G26" s="951">
        <f>4B!G18+4C!G18</f>
        <v>0</v>
      </c>
      <c r="H26" s="951">
        <f>4B!H18+4C!H18</f>
        <v>0</v>
      </c>
      <c r="I26" s="951">
        <f>4B!I18+4C!I18</f>
        <v>0</v>
      </c>
      <c r="J26" s="951">
        <f>4B!J18+4C!J18</f>
        <v>0</v>
      </c>
      <c r="K26" s="951">
        <f>4B!K18+4C!K18</f>
        <v>0</v>
      </c>
      <c r="L26" s="951">
        <f>4B!L18+4C!L18</f>
        <v>0</v>
      </c>
      <c r="M26" s="951">
        <f>4B!M18+4C!M18</f>
        <v>0</v>
      </c>
      <c r="N26" s="951">
        <f>4B!N18+4C!N18</f>
        <v>0</v>
      </c>
      <c r="O26" s="951">
        <f>4B!O18+4C!O18</f>
        <v>0</v>
      </c>
      <c r="P26" s="951">
        <f>4B!P18+4C!P18</f>
        <v>0</v>
      </c>
      <c r="Q26" s="951">
        <f>4B!Q18+4C!Q18</f>
        <v>0</v>
      </c>
      <c r="R26" s="951">
        <f>4B!R18+4C!R18</f>
        <v>0</v>
      </c>
      <c r="S26" s="951">
        <f>4B!S18+4C!S18</f>
        <v>0</v>
      </c>
      <c r="T26" s="951">
        <f>4B!T18+4C!T18</f>
        <v>0</v>
      </c>
      <c r="U26" s="951">
        <f>4B!U18+4C!U18</f>
        <v>0</v>
      </c>
      <c r="V26" s="951">
        <f>4B!V18+4C!V18</f>
        <v>0</v>
      </c>
      <c r="W26" s="951">
        <f>4B!W18+4C!W18</f>
        <v>0</v>
      </c>
      <c r="X26" s="951">
        <f>4B!X18+4C!X18</f>
        <v>0</v>
      </c>
      <c r="Y26" s="951">
        <f>4B!Y18+4C!Y18</f>
        <v>0</v>
      </c>
      <c r="Z26" s="951">
        <f>4B!Z18+4C!Z18</f>
        <v>0</v>
      </c>
      <c r="AA26" s="951">
        <f>4B!AA18+4C!AA18</f>
        <v>0</v>
      </c>
      <c r="AB26" s="951">
        <f>4B!AB18+4C!AB18</f>
        <v>0</v>
      </c>
      <c r="AC26" s="951">
        <f>4B!AC18+4C!AC18</f>
        <v>0</v>
      </c>
      <c r="AD26" s="951">
        <f>4B!AD18+4C!AD18</f>
        <v>0</v>
      </c>
      <c r="AE26" s="951">
        <f>4B!AE18+4C!AE18</f>
        <v>0</v>
      </c>
      <c r="AF26" s="951">
        <f>4B!AF18+4C!AF18</f>
        <v>0</v>
      </c>
      <c r="AG26" s="951">
        <f>4B!AG18+4C!AG18</f>
        <v>0</v>
      </c>
      <c r="AH26" s="951">
        <f>4B!AH18+4C!AH18</f>
        <v>0</v>
      </c>
      <c r="AI26" s="951">
        <f>4B!AI18+4C!AI18</f>
        <v>0</v>
      </c>
      <c r="AJ26" s="951">
        <f>4B!AJ18+4C!AJ18</f>
        <v>0</v>
      </c>
      <c r="AK26" s="402"/>
      <c r="AL26" s="173"/>
      <c r="AM26" s="173"/>
      <c r="AN26" s="173"/>
      <c r="AO26" s="173"/>
    </row>
    <row r="27" spans="1:41" ht="18.75" customHeight="1">
      <c r="A27" s="980"/>
      <c r="B27" s="170" t="s">
        <v>236</v>
      </c>
      <c r="C27" s="943">
        <f t="shared" si="0"/>
        <v>0</v>
      </c>
      <c r="D27" s="944">
        <f>4B!D18</f>
        <v>0</v>
      </c>
      <c r="E27" s="944">
        <f>4B!E18</f>
        <v>0</v>
      </c>
      <c r="F27" s="944">
        <f>4B!F18</f>
        <v>0</v>
      </c>
      <c r="G27" s="944">
        <f>4B!G18</f>
        <v>0</v>
      </c>
      <c r="H27" s="944">
        <f>4B!H18</f>
        <v>0</v>
      </c>
      <c r="I27" s="944">
        <f>4B!I18</f>
        <v>0</v>
      </c>
      <c r="J27" s="944">
        <f>4B!J18</f>
        <v>0</v>
      </c>
      <c r="K27" s="944">
        <f>4B!K18</f>
        <v>0</v>
      </c>
      <c r="L27" s="944">
        <f>4B!L18</f>
        <v>0</v>
      </c>
      <c r="M27" s="944">
        <f>4B!M18</f>
        <v>0</v>
      </c>
      <c r="N27" s="944">
        <f>4B!N18</f>
        <v>0</v>
      </c>
      <c r="O27" s="944">
        <f>4B!O18</f>
        <v>0</v>
      </c>
      <c r="P27" s="944">
        <f>4B!P18</f>
        <v>0</v>
      </c>
      <c r="Q27" s="944">
        <f>4B!Q18</f>
        <v>0</v>
      </c>
      <c r="R27" s="944">
        <f>4B!R18</f>
        <v>0</v>
      </c>
      <c r="S27" s="944">
        <f>4B!S18</f>
        <v>0</v>
      </c>
      <c r="T27" s="944">
        <f>4B!T18</f>
        <v>0</v>
      </c>
      <c r="U27" s="944">
        <f>4B!U18</f>
        <v>0</v>
      </c>
      <c r="V27" s="944">
        <f>4B!V18</f>
        <v>0</v>
      </c>
      <c r="W27" s="944">
        <f>4B!W18</f>
        <v>0</v>
      </c>
      <c r="X27" s="944">
        <f>4B!X18</f>
        <v>0</v>
      </c>
      <c r="Y27" s="944">
        <f>4B!Y18</f>
        <v>0</v>
      </c>
      <c r="Z27" s="944">
        <f>4B!Z18</f>
        <v>0</v>
      </c>
      <c r="AA27" s="944">
        <f>4B!AA18</f>
        <v>0</v>
      </c>
      <c r="AB27" s="944">
        <f>4B!AB18</f>
        <v>0</v>
      </c>
      <c r="AC27" s="944">
        <f>4B!AC18</f>
        <v>0</v>
      </c>
      <c r="AD27" s="944">
        <f>4B!AD18</f>
        <v>0</v>
      </c>
      <c r="AE27" s="944">
        <f>4B!AE18</f>
        <v>0</v>
      </c>
      <c r="AF27" s="944">
        <f>4B!AF18</f>
        <v>0</v>
      </c>
      <c r="AG27" s="944">
        <f>4B!AG18</f>
        <v>0</v>
      </c>
      <c r="AH27" s="944">
        <f>4B!AH18</f>
        <v>0</v>
      </c>
      <c r="AI27" s="944">
        <f>4B!AI18</f>
        <v>0</v>
      </c>
      <c r="AJ27" s="944">
        <f>4B!AJ18</f>
        <v>0</v>
      </c>
      <c r="AK27" s="402"/>
      <c r="AL27" s="173"/>
      <c r="AM27" s="173"/>
      <c r="AN27" s="173"/>
      <c r="AO27" s="173"/>
    </row>
    <row r="28" spans="1:41" s="172" customFormat="1" ht="18.75" customHeight="1">
      <c r="A28" s="981"/>
      <c r="B28" s="171" t="s">
        <v>329</v>
      </c>
      <c r="C28" s="940">
        <f t="shared" si="0"/>
        <v>0</v>
      </c>
      <c r="D28" s="945">
        <f>4C!D18</f>
        <v>0</v>
      </c>
      <c r="E28" s="945">
        <f>4C!E18</f>
        <v>0</v>
      </c>
      <c r="F28" s="945">
        <f>4C!F18</f>
        <v>0</v>
      </c>
      <c r="G28" s="945">
        <f>4C!G18</f>
        <v>0</v>
      </c>
      <c r="H28" s="945">
        <f>4C!H18</f>
        <v>0</v>
      </c>
      <c r="I28" s="945">
        <f>4C!I18</f>
        <v>0</v>
      </c>
      <c r="J28" s="945">
        <f>4C!J18</f>
        <v>0</v>
      </c>
      <c r="K28" s="945">
        <f>4C!K18</f>
        <v>0</v>
      </c>
      <c r="L28" s="945">
        <f>4C!L18</f>
        <v>0</v>
      </c>
      <c r="M28" s="945">
        <f>4C!M18</f>
        <v>0</v>
      </c>
      <c r="N28" s="945">
        <f>4C!N18</f>
        <v>0</v>
      </c>
      <c r="O28" s="945">
        <f>4C!O18</f>
        <v>0</v>
      </c>
      <c r="P28" s="945">
        <f>4C!P18</f>
        <v>0</v>
      </c>
      <c r="Q28" s="945">
        <f>4C!Q18</f>
        <v>0</v>
      </c>
      <c r="R28" s="945">
        <f>4C!R18</f>
        <v>0</v>
      </c>
      <c r="S28" s="945">
        <f>4C!S18</f>
        <v>0</v>
      </c>
      <c r="T28" s="945">
        <f>4C!T18</f>
        <v>0</v>
      </c>
      <c r="U28" s="945">
        <f>4C!U18</f>
        <v>0</v>
      </c>
      <c r="V28" s="945">
        <f>4C!V18</f>
        <v>0</v>
      </c>
      <c r="W28" s="945">
        <f>4C!W18</f>
        <v>0</v>
      </c>
      <c r="X28" s="945">
        <f>4C!X18</f>
        <v>0</v>
      </c>
      <c r="Y28" s="945">
        <f>4C!Y18</f>
        <v>0</v>
      </c>
      <c r="Z28" s="945">
        <f>4C!Z18</f>
        <v>0</v>
      </c>
      <c r="AA28" s="945">
        <f>4C!AA18</f>
        <v>0</v>
      </c>
      <c r="AB28" s="945">
        <f>4C!AB18</f>
        <v>0</v>
      </c>
      <c r="AC28" s="945">
        <f>4C!AC18</f>
        <v>0</v>
      </c>
      <c r="AD28" s="945">
        <f>4C!AD18</f>
        <v>0</v>
      </c>
      <c r="AE28" s="945">
        <f>4C!AE18</f>
        <v>0</v>
      </c>
      <c r="AF28" s="945">
        <f>4C!AF18</f>
        <v>0</v>
      </c>
      <c r="AG28" s="945">
        <f>4C!AG18</f>
        <v>0</v>
      </c>
      <c r="AH28" s="945">
        <f>4C!AH18</f>
        <v>0</v>
      </c>
      <c r="AI28" s="945">
        <f>4C!AI18</f>
        <v>0</v>
      </c>
      <c r="AJ28" s="945">
        <f>4C!AJ18</f>
        <v>0</v>
      </c>
      <c r="AK28" s="402"/>
      <c r="AL28" s="173"/>
      <c r="AM28" s="173"/>
      <c r="AN28" s="173"/>
      <c r="AO28" s="173"/>
    </row>
    <row r="29" spans="1:37" s="173" customFormat="1" ht="18.75" customHeight="1">
      <c r="A29" s="979"/>
      <c r="B29" s="938" t="s">
        <v>460</v>
      </c>
      <c r="C29" s="939">
        <f>4!E18</f>
        <v>0</v>
      </c>
      <c r="D29" s="946"/>
      <c r="E29" s="946"/>
      <c r="F29" s="946"/>
      <c r="G29" s="946"/>
      <c r="H29" s="946"/>
      <c r="I29" s="946"/>
      <c r="J29" s="946"/>
      <c r="K29" s="946"/>
      <c r="L29" s="946"/>
      <c r="M29" s="946"/>
      <c r="N29" s="946"/>
      <c r="O29" s="946"/>
      <c r="P29" s="946"/>
      <c r="Q29" s="946"/>
      <c r="R29" s="946"/>
      <c r="S29" s="946"/>
      <c r="T29" s="946"/>
      <c r="U29" s="946"/>
      <c r="V29" s="946"/>
      <c r="W29" s="946"/>
      <c r="X29" s="946"/>
      <c r="Y29" s="946"/>
      <c r="Z29" s="946"/>
      <c r="AA29" s="946"/>
      <c r="AB29" s="946"/>
      <c r="AC29" s="946"/>
      <c r="AD29" s="946"/>
      <c r="AE29" s="946"/>
      <c r="AF29" s="946"/>
      <c r="AG29" s="946"/>
      <c r="AH29" s="946"/>
      <c r="AI29" s="946"/>
      <c r="AJ29" s="946"/>
      <c r="AK29" s="402"/>
    </row>
    <row r="30" spans="1:37" s="173" customFormat="1" ht="18.75" customHeight="1" thickBot="1">
      <c r="A30" s="985"/>
      <c r="B30" s="931" t="s">
        <v>459</v>
      </c>
      <c r="C30" s="947" t="e">
        <f t="shared" si="0"/>
        <v>#DIV/0!</v>
      </c>
      <c r="D30" s="948" t="e">
        <f>($C$29/$C$26)*D26</f>
        <v>#DIV/0!</v>
      </c>
      <c r="E30" s="948" t="e">
        <f aca="true" t="shared" si="3" ref="E30:AC30">($C$29/$C$26)*E26</f>
        <v>#DIV/0!</v>
      </c>
      <c r="F30" s="948" t="e">
        <f t="shared" si="3"/>
        <v>#DIV/0!</v>
      </c>
      <c r="G30" s="948" t="e">
        <f t="shared" si="3"/>
        <v>#DIV/0!</v>
      </c>
      <c r="H30" s="948" t="e">
        <f t="shared" si="3"/>
        <v>#DIV/0!</v>
      </c>
      <c r="I30" s="948" t="e">
        <f t="shared" si="3"/>
        <v>#DIV/0!</v>
      </c>
      <c r="J30" s="948" t="e">
        <f t="shared" si="3"/>
        <v>#DIV/0!</v>
      </c>
      <c r="K30" s="948" t="e">
        <f t="shared" si="3"/>
        <v>#DIV/0!</v>
      </c>
      <c r="L30" s="948" t="e">
        <f t="shared" si="3"/>
        <v>#DIV/0!</v>
      </c>
      <c r="M30" s="948" t="e">
        <f t="shared" si="3"/>
        <v>#DIV/0!</v>
      </c>
      <c r="N30" s="948" t="e">
        <f t="shared" si="3"/>
        <v>#DIV/0!</v>
      </c>
      <c r="O30" s="948" t="e">
        <f t="shared" si="3"/>
        <v>#DIV/0!</v>
      </c>
      <c r="P30" s="948" t="e">
        <f t="shared" si="3"/>
        <v>#DIV/0!</v>
      </c>
      <c r="Q30" s="948" t="e">
        <f t="shared" si="3"/>
        <v>#DIV/0!</v>
      </c>
      <c r="R30" s="948" t="e">
        <f t="shared" si="3"/>
        <v>#DIV/0!</v>
      </c>
      <c r="S30" s="948" t="e">
        <f t="shared" si="3"/>
        <v>#DIV/0!</v>
      </c>
      <c r="T30" s="948" t="e">
        <f t="shared" si="3"/>
        <v>#DIV/0!</v>
      </c>
      <c r="U30" s="948" t="e">
        <f t="shared" si="3"/>
        <v>#DIV/0!</v>
      </c>
      <c r="V30" s="948" t="e">
        <f t="shared" si="3"/>
        <v>#DIV/0!</v>
      </c>
      <c r="W30" s="948" t="e">
        <f t="shared" si="3"/>
        <v>#DIV/0!</v>
      </c>
      <c r="X30" s="948" t="e">
        <f t="shared" si="3"/>
        <v>#DIV/0!</v>
      </c>
      <c r="Y30" s="948" t="e">
        <f t="shared" si="3"/>
        <v>#DIV/0!</v>
      </c>
      <c r="Z30" s="948" t="e">
        <f t="shared" si="3"/>
        <v>#DIV/0!</v>
      </c>
      <c r="AA30" s="948" t="e">
        <f t="shared" si="3"/>
        <v>#DIV/0!</v>
      </c>
      <c r="AB30" s="948" t="e">
        <f t="shared" si="3"/>
        <v>#DIV/0!</v>
      </c>
      <c r="AC30" s="948" t="e">
        <f t="shared" si="3"/>
        <v>#DIV/0!</v>
      </c>
      <c r="AD30" s="948" t="e">
        <f aca="true" t="shared" si="4" ref="AD30:AJ30">($C$29/$C$26)*AD26</f>
        <v>#DIV/0!</v>
      </c>
      <c r="AE30" s="948" t="e">
        <f t="shared" si="4"/>
        <v>#DIV/0!</v>
      </c>
      <c r="AF30" s="948" t="e">
        <f t="shared" si="4"/>
        <v>#DIV/0!</v>
      </c>
      <c r="AG30" s="948" t="e">
        <f t="shared" si="4"/>
        <v>#DIV/0!</v>
      </c>
      <c r="AH30" s="948" t="e">
        <f t="shared" si="4"/>
        <v>#DIV/0!</v>
      </c>
      <c r="AI30" s="948" t="e">
        <f t="shared" si="4"/>
        <v>#DIV/0!</v>
      </c>
      <c r="AJ30" s="948" t="e">
        <f t="shared" si="4"/>
        <v>#DIV/0!</v>
      </c>
      <c r="AK30" s="402"/>
    </row>
    <row r="31" spans="1:37" s="173" customFormat="1" ht="18.75" customHeight="1">
      <c r="A31" s="979"/>
      <c r="B31" s="166" t="s">
        <v>14</v>
      </c>
      <c r="C31" s="925">
        <f>3!D19</f>
        <v>0</v>
      </c>
      <c r="D31" s="949"/>
      <c r="E31" s="949"/>
      <c r="F31" s="949"/>
      <c r="G31" s="949"/>
      <c r="H31" s="949"/>
      <c r="I31" s="949"/>
      <c r="J31" s="949"/>
      <c r="K31" s="949"/>
      <c r="L31" s="949"/>
      <c r="M31" s="949"/>
      <c r="N31" s="949"/>
      <c r="O31" s="949"/>
      <c r="P31" s="949"/>
      <c r="Q31" s="949"/>
      <c r="R31" s="949"/>
      <c r="S31" s="949"/>
      <c r="T31" s="949"/>
      <c r="U31" s="949"/>
      <c r="V31" s="949"/>
      <c r="W31" s="949"/>
      <c r="X31" s="949"/>
      <c r="Y31" s="949"/>
      <c r="Z31" s="949"/>
      <c r="AA31" s="949"/>
      <c r="AB31" s="949"/>
      <c r="AC31" s="949"/>
      <c r="AD31" s="949"/>
      <c r="AE31" s="949"/>
      <c r="AF31" s="949"/>
      <c r="AG31" s="949"/>
      <c r="AH31" s="949"/>
      <c r="AI31" s="949"/>
      <c r="AJ31" s="949"/>
      <c r="AK31" s="402"/>
    </row>
    <row r="32" spans="1:41" ht="29.25" customHeight="1">
      <c r="A32" s="984">
        <v>3</v>
      </c>
      <c r="B32" s="174" t="s">
        <v>89</v>
      </c>
      <c r="C32" s="950">
        <f t="shared" si="0"/>
        <v>0</v>
      </c>
      <c r="D32" s="951">
        <f>4B!D19+4C!D19</f>
        <v>0</v>
      </c>
      <c r="E32" s="951">
        <f>4B!E19+4C!E19</f>
        <v>0</v>
      </c>
      <c r="F32" s="951">
        <f>4B!F19+4C!F19</f>
        <v>0</v>
      </c>
      <c r="G32" s="951">
        <f>4B!G19+4C!G19</f>
        <v>0</v>
      </c>
      <c r="H32" s="951">
        <f>4B!H19+4C!H19</f>
        <v>0</v>
      </c>
      <c r="I32" s="951">
        <f>4B!I19+4C!I19</f>
        <v>0</v>
      </c>
      <c r="J32" s="951">
        <f>4B!J19+4C!J19</f>
        <v>0</v>
      </c>
      <c r="K32" s="951">
        <f>4B!K19+4C!K19</f>
        <v>0</v>
      </c>
      <c r="L32" s="951">
        <f>4B!L19+4C!L19</f>
        <v>0</v>
      </c>
      <c r="M32" s="951">
        <f>4B!M19+4C!M19</f>
        <v>0</v>
      </c>
      <c r="N32" s="951">
        <f>4B!N19+4C!N19</f>
        <v>0</v>
      </c>
      <c r="O32" s="951">
        <f>4B!O19+4C!O19</f>
        <v>0</v>
      </c>
      <c r="P32" s="951">
        <f>4B!P19+4C!P19</f>
        <v>0</v>
      </c>
      <c r="Q32" s="951">
        <f>4B!Q19+4C!Q19</f>
        <v>0</v>
      </c>
      <c r="R32" s="951">
        <f>4B!R19+4C!R19</f>
        <v>0</v>
      </c>
      <c r="S32" s="951">
        <f>4B!S19+4C!S19</f>
        <v>0</v>
      </c>
      <c r="T32" s="951">
        <f>4B!T19+4C!T19</f>
        <v>0</v>
      </c>
      <c r="U32" s="951">
        <f>4B!U19+4C!U19</f>
        <v>0</v>
      </c>
      <c r="V32" s="951">
        <f>4B!V19+4C!V19</f>
        <v>0</v>
      </c>
      <c r="W32" s="951">
        <f>4B!W19+4C!W19</f>
        <v>0</v>
      </c>
      <c r="X32" s="951">
        <f>4B!X19+4C!X19</f>
        <v>0</v>
      </c>
      <c r="Y32" s="951">
        <f>4B!Y19+4C!Y19</f>
        <v>0</v>
      </c>
      <c r="Z32" s="951">
        <f>4B!Z19+4C!Z19</f>
        <v>0</v>
      </c>
      <c r="AA32" s="951">
        <f>4B!AA19+4C!AA19</f>
        <v>0</v>
      </c>
      <c r="AB32" s="951">
        <f>4B!AB19+4C!AB19</f>
        <v>0</v>
      </c>
      <c r="AC32" s="951">
        <f>4B!AC19+4C!AC19</f>
        <v>0</v>
      </c>
      <c r="AD32" s="951">
        <f>4B!AD19+4C!AD19</f>
        <v>0</v>
      </c>
      <c r="AE32" s="951">
        <f>4B!AE19+4C!AE19</f>
        <v>0</v>
      </c>
      <c r="AF32" s="951">
        <f>4B!AF19+4C!AF19</f>
        <v>0</v>
      </c>
      <c r="AG32" s="951">
        <f>4B!AG19+4C!AG19</f>
        <v>0</v>
      </c>
      <c r="AH32" s="951">
        <f>4B!AH19+4C!AH19</f>
        <v>0</v>
      </c>
      <c r="AI32" s="951">
        <f>4B!AI19+4C!AI19</f>
        <v>0</v>
      </c>
      <c r="AJ32" s="951">
        <f>4B!AJ19+4C!AJ19</f>
        <v>0</v>
      </c>
      <c r="AK32" s="402"/>
      <c r="AL32" s="173"/>
      <c r="AM32" s="173"/>
      <c r="AN32" s="173"/>
      <c r="AO32" s="173"/>
    </row>
    <row r="33" spans="1:41" ht="18.75" customHeight="1">
      <c r="A33" s="980"/>
      <c r="B33" s="170" t="s">
        <v>236</v>
      </c>
      <c r="C33" s="943">
        <f t="shared" si="0"/>
        <v>0</v>
      </c>
      <c r="D33" s="944">
        <f>4B!D19</f>
        <v>0</v>
      </c>
      <c r="E33" s="944">
        <f>4B!E19</f>
        <v>0</v>
      </c>
      <c r="F33" s="944">
        <f>4B!F19</f>
        <v>0</v>
      </c>
      <c r="G33" s="944">
        <f>4B!G19</f>
        <v>0</v>
      </c>
      <c r="H33" s="944">
        <f>4B!H19</f>
        <v>0</v>
      </c>
      <c r="I33" s="944">
        <f>4B!I19</f>
        <v>0</v>
      </c>
      <c r="J33" s="944">
        <f>4B!J19</f>
        <v>0</v>
      </c>
      <c r="K33" s="944">
        <f>4B!K19</f>
        <v>0</v>
      </c>
      <c r="L33" s="944">
        <f>4B!L19</f>
        <v>0</v>
      </c>
      <c r="M33" s="944">
        <f>4B!M19</f>
        <v>0</v>
      </c>
      <c r="N33" s="944">
        <f>4B!N19</f>
        <v>0</v>
      </c>
      <c r="O33" s="944">
        <f>4B!O19</f>
        <v>0</v>
      </c>
      <c r="P33" s="944">
        <f>4B!P19</f>
        <v>0</v>
      </c>
      <c r="Q33" s="944">
        <f>4B!Q19</f>
        <v>0</v>
      </c>
      <c r="R33" s="944">
        <f>4B!R19</f>
        <v>0</v>
      </c>
      <c r="S33" s="944">
        <f>4B!S19</f>
        <v>0</v>
      </c>
      <c r="T33" s="944">
        <f>4B!T19</f>
        <v>0</v>
      </c>
      <c r="U33" s="944">
        <f>4B!U19</f>
        <v>0</v>
      </c>
      <c r="V33" s="944">
        <f>4B!V19</f>
        <v>0</v>
      </c>
      <c r="W33" s="944">
        <f>4B!W19</f>
        <v>0</v>
      </c>
      <c r="X33" s="944">
        <f>4B!X19</f>
        <v>0</v>
      </c>
      <c r="Y33" s="944">
        <f>4B!Y19</f>
        <v>0</v>
      </c>
      <c r="Z33" s="944">
        <f>4B!Z19</f>
        <v>0</v>
      </c>
      <c r="AA33" s="944">
        <f>4B!AA19</f>
        <v>0</v>
      </c>
      <c r="AB33" s="944">
        <f>4B!AB19</f>
        <v>0</v>
      </c>
      <c r="AC33" s="944">
        <f>4B!AC19</f>
        <v>0</v>
      </c>
      <c r="AD33" s="944">
        <f>4B!AD19</f>
        <v>0</v>
      </c>
      <c r="AE33" s="944">
        <f>4B!AE19</f>
        <v>0</v>
      </c>
      <c r="AF33" s="944">
        <f>4B!AF19</f>
        <v>0</v>
      </c>
      <c r="AG33" s="944">
        <f>4B!AG19</f>
        <v>0</v>
      </c>
      <c r="AH33" s="944">
        <f>4B!AH19</f>
        <v>0</v>
      </c>
      <c r="AI33" s="944">
        <f>4B!AI19</f>
        <v>0</v>
      </c>
      <c r="AJ33" s="944">
        <f>4B!AJ19</f>
        <v>0</v>
      </c>
      <c r="AK33" s="402"/>
      <c r="AL33" s="173"/>
      <c r="AM33" s="173"/>
      <c r="AN33" s="173"/>
      <c r="AO33" s="173"/>
    </row>
    <row r="34" spans="1:41" s="172" customFormat="1" ht="18.75" customHeight="1">
      <c r="A34" s="981"/>
      <c r="B34" s="171" t="s">
        <v>329</v>
      </c>
      <c r="C34" s="940">
        <f t="shared" si="0"/>
        <v>0</v>
      </c>
      <c r="D34" s="945">
        <f>4C!D19</f>
        <v>0</v>
      </c>
      <c r="E34" s="945">
        <f>4C!E19</f>
        <v>0</v>
      </c>
      <c r="F34" s="945">
        <f>4C!F19</f>
        <v>0</v>
      </c>
      <c r="G34" s="945">
        <f>4C!G19</f>
        <v>0</v>
      </c>
      <c r="H34" s="945">
        <f>4C!H19</f>
        <v>0</v>
      </c>
      <c r="I34" s="945">
        <f>4C!I19</f>
        <v>0</v>
      </c>
      <c r="J34" s="945">
        <f>4C!J19</f>
        <v>0</v>
      </c>
      <c r="K34" s="945">
        <f>4C!K19</f>
        <v>0</v>
      </c>
      <c r="L34" s="945">
        <f>4C!L19</f>
        <v>0</v>
      </c>
      <c r="M34" s="945">
        <f>4C!M19</f>
        <v>0</v>
      </c>
      <c r="N34" s="945">
        <f>4C!N19</f>
        <v>0</v>
      </c>
      <c r="O34" s="945">
        <f>4C!O19</f>
        <v>0</v>
      </c>
      <c r="P34" s="945">
        <f>4C!P19</f>
        <v>0</v>
      </c>
      <c r="Q34" s="945">
        <f>4C!Q19</f>
        <v>0</v>
      </c>
      <c r="R34" s="945">
        <f>4C!R19</f>
        <v>0</v>
      </c>
      <c r="S34" s="945">
        <f>4C!S19</f>
        <v>0</v>
      </c>
      <c r="T34" s="945">
        <f>4C!T19</f>
        <v>0</v>
      </c>
      <c r="U34" s="945">
        <f>4C!U19</f>
        <v>0</v>
      </c>
      <c r="V34" s="945">
        <f>4C!V19</f>
        <v>0</v>
      </c>
      <c r="W34" s="945">
        <f>4C!W19</f>
        <v>0</v>
      </c>
      <c r="X34" s="945">
        <f>4C!X19</f>
        <v>0</v>
      </c>
      <c r="Y34" s="945">
        <f>4C!Y19</f>
        <v>0</v>
      </c>
      <c r="Z34" s="945">
        <f>4C!Z19</f>
        <v>0</v>
      </c>
      <c r="AA34" s="945">
        <f>4C!AA19</f>
        <v>0</v>
      </c>
      <c r="AB34" s="945">
        <f>4C!AB19</f>
        <v>0</v>
      </c>
      <c r="AC34" s="945">
        <f>4C!AC19</f>
        <v>0</v>
      </c>
      <c r="AD34" s="945">
        <f>4C!AD19</f>
        <v>0</v>
      </c>
      <c r="AE34" s="945">
        <f>4C!AE19</f>
        <v>0</v>
      </c>
      <c r="AF34" s="945">
        <f>4C!AF19</f>
        <v>0</v>
      </c>
      <c r="AG34" s="945">
        <f>4C!AG19</f>
        <v>0</v>
      </c>
      <c r="AH34" s="945">
        <f>4C!AH19</f>
        <v>0</v>
      </c>
      <c r="AI34" s="945">
        <f>4C!AI19</f>
        <v>0</v>
      </c>
      <c r="AJ34" s="945">
        <f>4C!AJ19</f>
        <v>0</v>
      </c>
      <c r="AK34" s="402"/>
      <c r="AL34" s="173"/>
      <c r="AM34" s="173"/>
      <c r="AN34" s="173"/>
      <c r="AO34" s="173"/>
    </row>
    <row r="35" spans="1:37" s="173" customFormat="1" ht="18.75" customHeight="1">
      <c r="A35" s="979"/>
      <c r="B35" s="938" t="s">
        <v>460</v>
      </c>
      <c r="C35" s="939">
        <f>4!E19</f>
        <v>0</v>
      </c>
      <c r="D35" s="946"/>
      <c r="E35" s="946"/>
      <c r="F35" s="946"/>
      <c r="G35" s="946"/>
      <c r="H35" s="946"/>
      <c r="I35" s="946"/>
      <c r="J35" s="946"/>
      <c r="K35" s="946"/>
      <c r="L35" s="946"/>
      <c r="M35" s="946"/>
      <c r="N35" s="946"/>
      <c r="O35" s="946"/>
      <c r="P35" s="946"/>
      <c r="Q35" s="946"/>
      <c r="R35" s="946"/>
      <c r="S35" s="946"/>
      <c r="T35" s="946"/>
      <c r="U35" s="946"/>
      <c r="V35" s="946"/>
      <c r="W35" s="946"/>
      <c r="X35" s="946"/>
      <c r="Y35" s="946"/>
      <c r="Z35" s="946"/>
      <c r="AA35" s="946"/>
      <c r="AB35" s="946"/>
      <c r="AC35" s="946"/>
      <c r="AD35" s="946"/>
      <c r="AE35" s="946"/>
      <c r="AF35" s="946"/>
      <c r="AG35" s="946"/>
      <c r="AH35" s="946"/>
      <c r="AI35" s="946"/>
      <c r="AJ35" s="946"/>
      <c r="AK35" s="402"/>
    </row>
    <row r="36" spans="1:37" s="173" customFormat="1" ht="18.75" customHeight="1" thickBot="1">
      <c r="A36" s="985"/>
      <c r="B36" s="931" t="s">
        <v>459</v>
      </c>
      <c r="C36" s="947" t="e">
        <f t="shared" si="0"/>
        <v>#DIV/0!</v>
      </c>
      <c r="D36" s="948" t="e">
        <f>($C$35/$C$32)*D32</f>
        <v>#DIV/0!</v>
      </c>
      <c r="E36" s="948" t="e">
        <f aca="true" t="shared" si="5" ref="E36:AC36">($C$35/$C$32)*E32</f>
        <v>#DIV/0!</v>
      </c>
      <c r="F36" s="948" t="e">
        <f t="shared" si="5"/>
        <v>#DIV/0!</v>
      </c>
      <c r="G36" s="948" t="e">
        <f t="shared" si="5"/>
        <v>#DIV/0!</v>
      </c>
      <c r="H36" s="948" t="e">
        <f t="shared" si="5"/>
        <v>#DIV/0!</v>
      </c>
      <c r="I36" s="948" t="e">
        <f t="shared" si="5"/>
        <v>#DIV/0!</v>
      </c>
      <c r="J36" s="948" t="e">
        <f t="shared" si="5"/>
        <v>#DIV/0!</v>
      </c>
      <c r="K36" s="948" t="e">
        <f t="shared" si="5"/>
        <v>#DIV/0!</v>
      </c>
      <c r="L36" s="948" t="e">
        <f t="shared" si="5"/>
        <v>#DIV/0!</v>
      </c>
      <c r="M36" s="948" t="e">
        <f t="shared" si="5"/>
        <v>#DIV/0!</v>
      </c>
      <c r="N36" s="948" t="e">
        <f t="shared" si="5"/>
        <v>#DIV/0!</v>
      </c>
      <c r="O36" s="948" t="e">
        <f t="shared" si="5"/>
        <v>#DIV/0!</v>
      </c>
      <c r="P36" s="948" t="e">
        <f t="shared" si="5"/>
        <v>#DIV/0!</v>
      </c>
      <c r="Q36" s="948" t="e">
        <f t="shared" si="5"/>
        <v>#DIV/0!</v>
      </c>
      <c r="R36" s="948" t="e">
        <f t="shared" si="5"/>
        <v>#DIV/0!</v>
      </c>
      <c r="S36" s="948" t="e">
        <f t="shared" si="5"/>
        <v>#DIV/0!</v>
      </c>
      <c r="T36" s="948" t="e">
        <f t="shared" si="5"/>
        <v>#DIV/0!</v>
      </c>
      <c r="U36" s="948" t="e">
        <f t="shared" si="5"/>
        <v>#DIV/0!</v>
      </c>
      <c r="V36" s="948" t="e">
        <f t="shared" si="5"/>
        <v>#DIV/0!</v>
      </c>
      <c r="W36" s="948" t="e">
        <f t="shared" si="5"/>
        <v>#DIV/0!</v>
      </c>
      <c r="X36" s="948" t="e">
        <f t="shared" si="5"/>
        <v>#DIV/0!</v>
      </c>
      <c r="Y36" s="948" t="e">
        <f t="shared" si="5"/>
        <v>#DIV/0!</v>
      </c>
      <c r="Z36" s="948" t="e">
        <f t="shared" si="5"/>
        <v>#DIV/0!</v>
      </c>
      <c r="AA36" s="948" t="e">
        <f t="shared" si="5"/>
        <v>#DIV/0!</v>
      </c>
      <c r="AB36" s="948" t="e">
        <f t="shared" si="5"/>
        <v>#DIV/0!</v>
      </c>
      <c r="AC36" s="948" t="e">
        <f t="shared" si="5"/>
        <v>#DIV/0!</v>
      </c>
      <c r="AD36" s="948" t="e">
        <f aca="true" t="shared" si="6" ref="AD36:AJ36">($C$35/$C$32)*AD32</f>
        <v>#DIV/0!</v>
      </c>
      <c r="AE36" s="948" t="e">
        <f t="shared" si="6"/>
        <v>#DIV/0!</v>
      </c>
      <c r="AF36" s="948" t="e">
        <f t="shared" si="6"/>
        <v>#DIV/0!</v>
      </c>
      <c r="AG36" s="948" t="e">
        <f t="shared" si="6"/>
        <v>#DIV/0!</v>
      </c>
      <c r="AH36" s="948" t="e">
        <f t="shared" si="6"/>
        <v>#DIV/0!</v>
      </c>
      <c r="AI36" s="948" t="e">
        <f t="shared" si="6"/>
        <v>#DIV/0!</v>
      </c>
      <c r="AJ36" s="948" t="e">
        <f t="shared" si="6"/>
        <v>#DIV/0!</v>
      </c>
      <c r="AK36" s="402"/>
    </row>
    <row r="37" spans="1:37" s="173" customFormat="1" ht="18.75" customHeight="1">
      <c r="A37" s="979"/>
      <c r="B37" s="166" t="s">
        <v>15</v>
      </c>
      <c r="C37" s="925">
        <f>3!D21</f>
        <v>0</v>
      </c>
      <c r="D37" s="949"/>
      <c r="E37" s="949"/>
      <c r="F37" s="949"/>
      <c r="G37" s="949"/>
      <c r="H37" s="949"/>
      <c r="I37" s="949"/>
      <c r="J37" s="949"/>
      <c r="K37" s="949"/>
      <c r="L37" s="949"/>
      <c r="M37" s="949"/>
      <c r="N37" s="949"/>
      <c r="O37" s="949"/>
      <c r="P37" s="949"/>
      <c r="Q37" s="949"/>
      <c r="R37" s="949"/>
      <c r="S37" s="949"/>
      <c r="T37" s="949"/>
      <c r="U37" s="949"/>
      <c r="V37" s="949"/>
      <c r="W37" s="949"/>
      <c r="X37" s="949"/>
      <c r="Y37" s="949"/>
      <c r="Z37" s="949"/>
      <c r="AA37" s="949"/>
      <c r="AB37" s="949"/>
      <c r="AC37" s="949"/>
      <c r="AD37" s="949"/>
      <c r="AE37" s="949"/>
      <c r="AF37" s="949"/>
      <c r="AG37" s="949"/>
      <c r="AH37" s="949"/>
      <c r="AI37" s="949"/>
      <c r="AJ37" s="949"/>
      <c r="AK37" s="402"/>
    </row>
    <row r="38" spans="1:37" s="173" customFormat="1" ht="18.75" customHeight="1">
      <c r="A38" s="984">
        <v>4</v>
      </c>
      <c r="B38" s="174" t="s">
        <v>90</v>
      </c>
      <c r="C38" s="950">
        <f t="shared" si="0"/>
        <v>0</v>
      </c>
      <c r="D38" s="951">
        <f>4B!D20+4C!D20</f>
        <v>0</v>
      </c>
      <c r="E38" s="951">
        <f>4B!E20+4C!E20</f>
        <v>0</v>
      </c>
      <c r="F38" s="951">
        <f>4B!F20+4C!F20</f>
        <v>0</v>
      </c>
      <c r="G38" s="951">
        <f>4B!G20+4C!G20</f>
        <v>0</v>
      </c>
      <c r="H38" s="951">
        <f>4B!H20+4C!H20</f>
        <v>0</v>
      </c>
      <c r="I38" s="951">
        <f>4B!I20+4C!I20</f>
        <v>0</v>
      </c>
      <c r="J38" s="951">
        <f>4B!J20+4C!J20</f>
        <v>0</v>
      </c>
      <c r="K38" s="951">
        <f>4B!K20+4C!K20</f>
        <v>0</v>
      </c>
      <c r="L38" s="951">
        <f>4B!L20+4C!L20</f>
        <v>0</v>
      </c>
      <c r="M38" s="951">
        <f>4B!M20+4C!M20</f>
        <v>0</v>
      </c>
      <c r="N38" s="951">
        <f>4B!N20+4C!N20</f>
        <v>0</v>
      </c>
      <c r="O38" s="951">
        <f>4B!O20+4C!O20</f>
        <v>0</v>
      </c>
      <c r="P38" s="951">
        <f>4B!P20+4C!P20</f>
        <v>0</v>
      </c>
      <c r="Q38" s="951">
        <f>4B!Q20+4C!Q20</f>
        <v>0</v>
      </c>
      <c r="R38" s="951">
        <f>4B!R20+4C!R20</f>
        <v>0</v>
      </c>
      <c r="S38" s="951">
        <f>4B!S20+4C!S20</f>
        <v>0</v>
      </c>
      <c r="T38" s="951">
        <f>4B!T20+4C!T20</f>
        <v>0</v>
      </c>
      <c r="U38" s="951">
        <f>4B!U20+4C!U20</f>
        <v>0</v>
      </c>
      <c r="V38" s="951">
        <f>4B!V20+4C!V20</f>
        <v>0</v>
      </c>
      <c r="W38" s="951">
        <f>4B!W20+4C!W20</f>
        <v>0</v>
      </c>
      <c r="X38" s="951">
        <f>4B!X20+4C!X20</f>
        <v>0</v>
      </c>
      <c r="Y38" s="951">
        <f>4B!Y20+4C!Y20</f>
        <v>0</v>
      </c>
      <c r="Z38" s="951">
        <f>4B!Z20+4C!Z20</f>
        <v>0</v>
      </c>
      <c r="AA38" s="951">
        <f>4B!AA20+4C!AA20</f>
        <v>0</v>
      </c>
      <c r="AB38" s="951">
        <f>4B!AB20+4C!AB20</f>
        <v>0</v>
      </c>
      <c r="AC38" s="951">
        <f>4B!AC20+4C!AC20</f>
        <v>0</v>
      </c>
      <c r="AD38" s="951">
        <f>4B!AD20+4C!AD20</f>
        <v>0</v>
      </c>
      <c r="AE38" s="951">
        <f>4B!AE20+4C!AE20</f>
        <v>0</v>
      </c>
      <c r="AF38" s="951">
        <f>4B!AF20+4C!AF20</f>
        <v>0</v>
      </c>
      <c r="AG38" s="951">
        <f>4B!AG20+4C!AG20</f>
        <v>0</v>
      </c>
      <c r="AH38" s="951">
        <f>4B!AH20+4C!AH20</f>
        <v>0</v>
      </c>
      <c r="AI38" s="951">
        <f>4B!AI20+4C!AI20</f>
        <v>0</v>
      </c>
      <c r="AJ38" s="951">
        <f>4B!AJ20+4C!AJ20</f>
        <v>0</v>
      </c>
      <c r="AK38" s="402"/>
    </row>
    <row r="39" spans="1:37" s="173" customFormat="1" ht="18.75" customHeight="1">
      <c r="A39" s="980"/>
      <c r="B39" s="170" t="s">
        <v>236</v>
      </c>
      <c r="C39" s="943">
        <f t="shared" si="0"/>
        <v>0</v>
      </c>
      <c r="D39" s="944">
        <f>4B!D20</f>
        <v>0</v>
      </c>
      <c r="E39" s="944">
        <f>4B!E20</f>
        <v>0</v>
      </c>
      <c r="F39" s="944">
        <f>4B!F20</f>
        <v>0</v>
      </c>
      <c r="G39" s="944">
        <f>4B!G20</f>
        <v>0</v>
      </c>
      <c r="H39" s="944">
        <f>4B!H20</f>
        <v>0</v>
      </c>
      <c r="I39" s="944">
        <f>4B!I20</f>
        <v>0</v>
      </c>
      <c r="J39" s="944">
        <f>4B!J20</f>
        <v>0</v>
      </c>
      <c r="K39" s="944">
        <f>4B!K20</f>
        <v>0</v>
      </c>
      <c r="L39" s="944">
        <f>4B!L20</f>
        <v>0</v>
      </c>
      <c r="M39" s="944">
        <f>4B!M20</f>
        <v>0</v>
      </c>
      <c r="N39" s="944">
        <f>4B!N20</f>
        <v>0</v>
      </c>
      <c r="O39" s="944">
        <f>4B!O20</f>
        <v>0</v>
      </c>
      <c r="P39" s="944">
        <f>4B!P20</f>
        <v>0</v>
      </c>
      <c r="Q39" s="944">
        <f>4B!Q20</f>
        <v>0</v>
      </c>
      <c r="R39" s="944">
        <f>4B!R20</f>
        <v>0</v>
      </c>
      <c r="S39" s="944">
        <f>4B!S20</f>
        <v>0</v>
      </c>
      <c r="T39" s="944">
        <f>4B!T20</f>
        <v>0</v>
      </c>
      <c r="U39" s="944">
        <f>4B!U20</f>
        <v>0</v>
      </c>
      <c r="V39" s="944">
        <f>4B!V20</f>
        <v>0</v>
      </c>
      <c r="W39" s="944">
        <f>4B!W20</f>
        <v>0</v>
      </c>
      <c r="X39" s="944">
        <f>4B!X20</f>
        <v>0</v>
      </c>
      <c r="Y39" s="944">
        <f>4B!Y20</f>
        <v>0</v>
      </c>
      <c r="Z39" s="944">
        <f>4B!Z20</f>
        <v>0</v>
      </c>
      <c r="AA39" s="944">
        <f>4B!AA20</f>
        <v>0</v>
      </c>
      <c r="AB39" s="944">
        <f>4B!AB20</f>
        <v>0</v>
      </c>
      <c r="AC39" s="944">
        <f>4B!AC20</f>
        <v>0</v>
      </c>
      <c r="AD39" s="944">
        <f>4B!AD20</f>
        <v>0</v>
      </c>
      <c r="AE39" s="944">
        <f>4B!AE20</f>
        <v>0</v>
      </c>
      <c r="AF39" s="944">
        <f>4B!AF20</f>
        <v>0</v>
      </c>
      <c r="AG39" s="944">
        <f>4B!AG20</f>
        <v>0</v>
      </c>
      <c r="AH39" s="944">
        <f>4B!AH20</f>
        <v>0</v>
      </c>
      <c r="AI39" s="944">
        <f>4B!AI20</f>
        <v>0</v>
      </c>
      <c r="AJ39" s="944">
        <f>4B!AJ20</f>
        <v>0</v>
      </c>
      <c r="AK39" s="402"/>
    </row>
    <row r="40" spans="1:37" s="173" customFormat="1" ht="18.75" customHeight="1">
      <c r="A40" s="981"/>
      <c r="B40" s="171" t="s">
        <v>329</v>
      </c>
      <c r="C40" s="940">
        <f t="shared" si="0"/>
        <v>0</v>
      </c>
      <c r="D40" s="945">
        <f>4C!D20</f>
        <v>0</v>
      </c>
      <c r="E40" s="945">
        <f>4C!E20</f>
        <v>0</v>
      </c>
      <c r="F40" s="945">
        <f>4C!F20</f>
        <v>0</v>
      </c>
      <c r="G40" s="945">
        <f>4C!G20</f>
        <v>0</v>
      </c>
      <c r="H40" s="945">
        <f>4C!H20</f>
        <v>0</v>
      </c>
      <c r="I40" s="945">
        <f>4C!I20</f>
        <v>0</v>
      </c>
      <c r="J40" s="945">
        <f>4C!J20</f>
        <v>0</v>
      </c>
      <c r="K40" s="945">
        <f>4C!K20</f>
        <v>0</v>
      </c>
      <c r="L40" s="945">
        <f>4C!L20</f>
        <v>0</v>
      </c>
      <c r="M40" s="945">
        <f>4C!M20</f>
        <v>0</v>
      </c>
      <c r="N40" s="945">
        <f>4C!N20</f>
        <v>0</v>
      </c>
      <c r="O40" s="945">
        <f>4C!O20</f>
        <v>0</v>
      </c>
      <c r="P40" s="945">
        <f>4C!P20</f>
        <v>0</v>
      </c>
      <c r="Q40" s="945">
        <f>4C!Q20</f>
        <v>0</v>
      </c>
      <c r="R40" s="945">
        <f>4C!R20</f>
        <v>0</v>
      </c>
      <c r="S40" s="945">
        <f>4C!S20</f>
        <v>0</v>
      </c>
      <c r="T40" s="945">
        <f>4C!T20</f>
        <v>0</v>
      </c>
      <c r="U40" s="945">
        <f>4C!U20</f>
        <v>0</v>
      </c>
      <c r="V40" s="945">
        <f>4C!V20</f>
        <v>0</v>
      </c>
      <c r="W40" s="945">
        <f>4C!W20</f>
        <v>0</v>
      </c>
      <c r="X40" s="945">
        <f>4C!X20</f>
        <v>0</v>
      </c>
      <c r="Y40" s="945">
        <f>4C!Y20</f>
        <v>0</v>
      </c>
      <c r="Z40" s="945">
        <f>4C!Z20</f>
        <v>0</v>
      </c>
      <c r="AA40" s="945">
        <f>4C!AA20</f>
        <v>0</v>
      </c>
      <c r="AB40" s="945">
        <f>4C!AB20</f>
        <v>0</v>
      </c>
      <c r="AC40" s="945">
        <f>4C!AC20</f>
        <v>0</v>
      </c>
      <c r="AD40" s="945">
        <f>4C!AD20</f>
        <v>0</v>
      </c>
      <c r="AE40" s="945">
        <f>4C!AE20</f>
        <v>0</v>
      </c>
      <c r="AF40" s="945">
        <f>4C!AF20</f>
        <v>0</v>
      </c>
      <c r="AG40" s="945">
        <f>4C!AG20</f>
        <v>0</v>
      </c>
      <c r="AH40" s="945">
        <f>4C!AH20</f>
        <v>0</v>
      </c>
      <c r="AI40" s="945">
        <f>4C!AI20</f>
        <v>0</v>
      </c>
      <c r="AJ40" s="945">
        <f>4C!AJ20</f>
        <v>0</v>
      </c>
      <c r="AK40" s="402"/>
    </row>
    <row r="41" spans="1:37" s="173" customFormat="1" ht="18.75" customHeight="1">
      <c r="A41" s="979"/>
      <c r="B41" s="938" t="s">
        <v>460</v>
      </c>
      <c r="C41" s="939">
        <f>4!E20</f>
        <v>0</v>
      </c>
      <c r="D41" s="946"/>
      <c r="E41" s="946"/>
      <c r="F41" s="946"/>
      <c r="G41" s="946"/>
      <c r="H41" s="946"/>
      <c r="I41" s="946"/>
      <c r="J41" s="946"/>
      <c r="K41" s="946"/>
      <c r="L41" s="946"/>
      <c r="M41" s="946"/>
      <c r="N41" s="946"/>
      <c r="O41" s="946"/>
      <c r="P41" s="946"/>
      <c r="Q41" s="946"/>
      <c r="R41" s="946"/>
      <c r="S41" s="946"/>
      <c r="T41" s="946"/>
      <c r="U41" s="946"/>
      <c r="V41" s="946"/>
      <c r="W41" s="946"/>
      <c r="X41" s="946"/>
      <c r="Y41" s="946"/>
      <c r="Z41" s="946"/>
      <c r="AA41" s="946"/>
      <c r="AB41" s="946"/>
      <c r="AC41" s="946"/>
      <c r="AD41" s="946"/>
      <c r="AE41" s="946"/>
      <c r="AF41" s="946"/>
      <c r="AG41" s="946"/>
      <c r="AH41" s="946"/>
      <c r="AI41" s="946"/>
      <c r="AJ41" s="946"/>
      <c r="AK41" s="402"/>
    </row>
    <row r="42" spans="1:37" s="173" customFormat="1" ht="18.75" customHeight="1" thickBot="1">
      <c r="A42" s="985"/>
      <c r="B42" s="931" t="s">
        <v>459</v>
      </c>
      <c r="C42" s="947" t="e">
        <f t="shared" si="0"/>
        <v>#DIV/0!</v>
      </c>
      <c r="D42" s="948" t="e">
        <f>($C$41/$C$38)*D38</f>
        <v>#DIV/0!</v>
      </c>
      <c r="E42" s="948" t="e">
        <f aca="true" t="shared" si="7" ref="E42:AC42">($C$41/$C$38)*E38</f>
        <v>#DIV/0!</v>
      </c>
      <c r="F42" s="948" t="e">
        <f t="shared" si="7"/>
        <v>#DIV/0!</v>
      </c>
      <c r="G42" s="948" t="e">
        <f t="shared" si="7"/>
        <v>#DIV/0!</v>
      </c>
      <c r="H42" s="948" t="e">
        <f t="shared" si="7"/>
        <v>#DIV/0!</v>
      </c>
      <c r="I42" s="948" t="e">
        <f t="shared" si="7"/>
        <v>#DIV/0!</v>
      </c>
      <c r="J42" s="948" t="e">
        <f t="shared" si="7"/>
        <v>#DIV/0!</v>
      </c>
      <c r="K42" s="948" t="e">
        <f t="shared" si="7"/>
        <v>#DIV/0!</v>
      </c>
      <c r="L42" s="948" t="e">
        <f t="shared" si="7"/>
        <v>#DIV/0!</v>
      </c>
      <c r="M42" s="948" t="e">
        <f t="shared" si="7"/>
        <v>#DIV/0!</v>
      </c>
      <c r="N42" s="948" t="e">
        <f t="shared" si="7"/>
        <v>#DIV/0!</v>
      </c>
      <c r="O42" s="948" t="e">
        <f t="shared" si="7"/>
        <v>#DIV/0!</v>
      </c>
      <c r="P42" s="948" t="e">
        <f t="shared" si="7"/>
        <v>#DIV/0!</v>
      </c>
      <c r="Q42" s="948" t="e">
        <f t="shared" si="7"/>
        <v>#DIV/0!</v>
      </c>
      <c r="R42" s="948" t="e">
        <f t="shared" si="7"/>
        <v>#DIV/0!</v>
      </c>
      <c r="S42" s="948" t="e">
        <f t="shared" si="7"/>
        <v>#DIV/0!</v>
      </c>
      <c r="T42" s="948" t="e">
        <f t="shared" si="7"/>
        <v>#DIV/0!</v>
      </c>
      <c r="U42" s="948" t="e">
        <f t="shared" si="7"/>
        <v>#DIV/0!</v>
      </c>
      <c r="V42" s="948" t="e">
        <f t="shared" si="7"/>
        <v>#DIV/0!</v>
      </c>
      <c r="W42" s="948" t="e">
        <f t="shared" si="7"/>
        <v>#DIV/0!</v>
      </c>
      <c r="X42" s="948" t="e">
        <f t="shared" si="7"/>
        <v>#DIV/0!</v>
      </c>
      <c r="Y42" s="948" t="e">
        <f t="shared" si="7"/>
        <v>#DIV/0!</v>
      </c>
      <c r="Z42" s="948" t="e">
        <f t="shared" si="7"/>
        <v>#DIV/0!</v>
      </c>
      <c r="AA42" s="948" t="e">
        <f t="shared" si="7"/>
        <v>#DIV/0!</v>
      </c>
      <c r="AB42" s="948" t="e">
        <f t="shared" si="7"/>
        <v>#DIV/0!</v>
      </c>
      <c r="AC42" s="948" t="e">
        <f t="shared" si="7"/>
        <v>#DIV/0!</v>
      </c>
      <c r="AD42" s="948" t="e">
        <f aca="true" t="shared" si="8" ref="AD42:AJ42">($C$41/$C$38)*AD38</f>
        <v>#DIV/0!</v>
      </c>
      <c r="AE42" s="948" t="e">
        <f t="shared" si="8"/>
        <v>#DIV/0!</v>
      </c>
      <c r="AF42" s="948" t="e">
        <f t="shared" si="8"/>
        <v>#DIV/0!</v>
      </c>
      <c r="AG42" s="948" t="e">
        <f t="shared" si="8"/>
        <v>#DIV/0!</v>
      </c>
      <c r="AH42" s="948" t="e">
        <f t="shared" si="8"/>
        <v>#DIV/0!</v>
      </c>
      <c r="AI42" s="948" t="e">
        <f t="shared" si="8"/>
        <v>#DIV/0!</v>
      </c>
      <c r="AJ42" s="948" t="e">
        <f t="shared" si="8"/>
        <v>#DIV/0!</v>
      </c>
      <c r="AK42" s="402"/>
    </row>
    <row r="43" spans="1:37" s="173" customFormat="1" ht="27.75" customHeight="1">
      <c r="A43" s="979"/>
      <c r="B43" s="924" t="s">
        <v>16</v>
      </c>
      <c r="C43" s="925">
        <f>3!D23</f>
        <v>0</v>
      </c>
      <c r="D43" s="949"/>
      <c r="E43" s="949"/>
      <c r="F43" s="949"/>
      <c r="G43" s="949"/>
      <c r="H43" s="949"/>
      <c r="I43" s="949"/>
      <c r="J43" s="949"/>
      <c r="K43" s="949"/>
      <c r="L43" s="949"/>
      <c r="M43" s="949"/>
      <c r="N43" s="949"/>
      <c r="O43" s="949"/>
      <c r="P43" s="949"/>
      <c r="Q43" s="949"/>
      <c r="R43" s="949"/>
      <c r="S43" s="949"/>
      <c r="T43" s="949"/>
      <c r="U43" s="949"/>
      <c r="V43" s="949"/>
      <c r="W43" s="949"/>
      <c r="X43" s="949"/>
      <c r="Y43" s="949"/>
      <c r="Z43" s="949"/>
      <c r="AA43" s="949"/>
      <c r="AB43" s="949"/>
      <c r="AC43" s="949"/>
      <c r="AD43" s="949"/>
      <c r="AE43" s="949"/>
      <c r="AF43" s="949"/>
      <c r="AG43" s="949"/>
      <c r="AH43" s="949"/>
      <c r="AI43" s="949"/>
      <c r="AJ43" s="949"/>
      <c r="AK43" s="402"/>
    </row>
    <row r="44" spans="1:41" ht="27" customHeight="1">
      <c r="A44" s="984">
        <v>5</v>
      </c>
      <c r="B44" s="174" t="s">
        <v>94</v>
      </c>
      <c r="C44" s="950">
        <f t="shared" si="0"/>
        <v>0</v>
      </c>
      <c r="D44" s="951">
        <f>4B!D21+4C!D21</f>
        <v>0</v>
      </c>
      <c r="E44" s="951">
        <f>4B!E21+4C!E21</f>
        <v>0</v>
      </c>
      <c r="F44" s="951">
        <f>4B!F21+4C!F21</f>
        <v>0</v>
      </c>
      <c r="G44" s="951">
        <f>4B!G21+4C!G21</f>
        <v>0</v>
      </c>
      <c r="H44" s="951">
        <f>4B!H21+4C!H21</f>
        <v>0</v>
      </c>
      <c r="I44" s="951">
        <f>4B!I21+4C!I21</f>
        <v>0</v>
      </c>
      <c r="J44" s="951">
        <f>4B!J21+4C!J21</f>
        <v>0</v>
      </c>
      <c r="K44" s="951">
        <f>4B!K21+4C!K21</f>
        <v>0</v>
      </c>
      <c r="L44" s="951">
        <f>4B!L21+4C!L21</f>
        <v>0</v>
      </c>
      <c r="M44" s="951">
        <f>4B!M21+4C!M21</f>
        <v>0</v>
      </c>
      <c r="N44" s="951">
        <f>4B!N21+4C!N21</f>
        <v>0</v>
      </c>
      <c r="O44" s="951">
        <f>4B!O21+4C!O21</f>
        <v>0</v>
      </c>
      <c r="P44" s="951">
        <f>4B!P21+4C!P21</f>
        <v>0</v>
      </c>
      <c r="Q44" s="951">
        <f>4B!Q21+4C!Q21</f>
        <v>0</v>
      </c>
      <c r="R44" s="951">
        <f>4B!R21+4C!R21</f>
        <v>0</v>
      </c>
      <c r="S44" s="951">
        <f>4B!S21+4C!S21</f>
        <v>0</v>
      </c>
      <c r="T44" s="951">
        <f>4B!T21+4C!T21</f>
        <v>0</v>
      </c>
      <c r="U44" s="951">
        <f>4B!U21+4C!U21</f>
        <v>0</v>
      </c>
      <c r="V44" s="951">
        <f>4B!V21+4C!V21</f>
        <v>0</v>
      </c>
      <c r="W44" s="951">
        <f>4B!W21+4C!W21</f>
        <v>0</v>
      </c>
      <c r="X44" s="951">
        <f>4B!X21+4C!X21</f>
        <v>0</v>
      </c>
      <c r="Y44" s="951">
        <f>4B!Y21+4C!Y21</f>
        <v>0</v>
      </c>
      <c r="Z44" s="951">
        <f>4B!Z21+4C!Z21</f>
        <v>0</v>
      </c>
      <c r="AA44" s="951">
        <f>4B!AA21+4C!AA21</f>
        <v>0</v>
      </c>
      <c r="AB44" s="951">
        <f>4B!AB21+4C!AB21</f>
        <v>0</v>
      </c>
      <c r="AC44" s="951">
        <f>4B!AC21+4C!AC21</f>
        <v>0</v>
      </c>
      <c r="AD44" s="951">
        <f>4B!AD21+4C!AD21</f>
        <v>0</v>
      </c>
      <c r="AE44" s="951">
        <f>4B!AE21+4C!AE21</f>
        <v>0</v>
      </c>
      <c r="AF44" s="951">
        <f>4B!AF21+4C!AF21</f>
        <v>0</v>
      </c>
      <c r="AG44" s="951">
        <f>4B!AG21+4C!AG21</f>
        <v>0</v>
      </c>
      <c r="AH44" s="951">
        <f>4B!AH21+4C!AH21</f>
        <v>0</v>
      </c>
      <c r="AI44" s="951">
        <f>4B!AI21+4C!AI21</f>
        <v>0</v>
      </c>
      <c r="AJ44" s="951">
        <f>4B!AJ21+4C!AJ21</f>
        <v>0</v>
      </c>
      <c r="AK44" s="402"/>
      <c r="AL44" s="173"/>
      <c r="AM44" s="173"/>
      <c r="AN44" s="173"/>
      <c r="AO44" s="173"/>
    </row>
    <row r="45" spans="1:41" ht="18.75" customHeight="1">
      <c r="A45" s="986"/>
      <c r="B45" s="170" t="s">
        <v>236</v>
      </c>
      <c r="C45" s="943">
        <f t="shared" si="0"/>
        <v>0</v>
      </c>
      <c r="D45" s="944">
        <f>4B!D21</f>
        <v>0</v>
      </c>
      <c r="E45" s="944">
        <f>4B!E21</f>
        <v>0</v>
      </c>
      <c r="F45" s="944">
        <f>4B!F21</f>
        <v>0</v>
      </c>
      <c r="G45" s="944">
        <f>4B!G21</f>
        <v>0</v>
      </c>
      <c r="H45" s="944">
        <f>4B!H21</f>
        <v>0</v>
      </c>
      <c r="I45" s="944">
        <f>4B!I21</f>
        <v>0</v>
      </c>
      <c r="J45" s="944">
        <f>4B!J21</f>
        <v>0</v>
      </c>
      <c r="K45" s="944">
        <f>4B!K21</f>
        <v>0</v>
      </c>
      <c r="L45" s="944">
        <f>4B!L21</f>
        <v>0</v>
      </c>
      <c r="M45" s="944">
        <f>4B!M21</f>
        <v>0</v>
      </c>
      <c r="N45" s="944">
        <f>4B!N21</f>
        <v>0</v>
      </c>
      <c r="O45" s="944">
        <f>4B!O21</f>
        <v>0</v>
      </c>
      <c r="P45" s="944">
        <f>4B!P21</f>
        <v>0</v>
      </c>
      <c r="Q45" s="944">
        <f>4B!Q21</f>
        <v>0</v>
      </c>
      <c r="R45" s="944">
        <f>4B!R21</f>
        <v>0</v>
      </c>
      <c r="S45" s="944">
        <f>4B!S21</f>
        <v>0</v>
      </c>
      <c r="T45" s="944">
        <f>4B!T21</f>
        <v>0</v>
      </c>
      <c r="U45" s="944">
        <f>4B!U21</f>
        <v>0</v>
      </c>
      <c r="V45" s="944">
        <f>4B!V21</f>
        <v>0</v>
      </c>
      <c r="W45" s="944">
        <f>4B!W21</f>
        <v>0</v>
      </c>
      <c r="X45" s="944">
        <f>4B!X21</f>
        <v>0</v>
      </c>
      <c r="Y45" s="944">
        <f>4B!Y21</f>
        <v>0</v>
      </c>
      <c r="Z45" s="944">
        <f>4B!Z21</f>
        <v>0</v>
      </c>
      <c r="AA45" s="944">
        <f>4B!AA21</f>
        <v>0</v>
      </c>
      <c r="AB45" s="944">
        <f>4B!AB21</f>
        <v>0</v>
      </c>
      <c r="AC45" s="944">
        <f>4B!AC21</f>
        <v>0</v>
      </c>
      <c r="AD45" s="944">
        <f>4B!AD21</f>
        <v>0</v>
      </c>
      <c r="AE45" s="944">
        <f>4B!AE21</f>
        <v>0</v>
      </c>
      <c r="AF45" s="944">
        <f>4B!AF21</f>
        <v>0</v>
      </c>
      <c r="AG45" s="944">
        <f>4B!AG21</f>
        <v>0</v>
      </c>
      <c r="AH45" s="944">
        <f>4B!AH21</f>
        <v>0</v>
      </c>
      <c r="AI45" s="944">
        <f>4B!AI21</f>
        <v>0</v>
      </c>
      <c r="AJ45" s="944">
        <f>4B!AJ21</f>
        <v>0</v>
      </c>
      <c r="AK45" s="402"/>
      <c r="AL45" s="173"/>
      <c r="AM45" s="173"/>
      <c r="AN45" s="173"/>
      <c r="AO45" s="173"/>
    </row>
    <row r="46" spans="1:41" ht="18.75" customHeight="1">
      <c r="A46" s="981"/>
      <c r="B46" s="171" t="s">
        <v>329</v>
      </c>
      <c r="C46" s="940">
        <f t="shared" si="0"/>
        <v>0</v>
      </c>
      <c r="D46" s="952">
        <f>4C!D21</f>
        <v>0</v>
      </c>
      <c r="E46" s="945">
        <f>4C!E21</f>
        <v>0</v>
      </c>
      <c r="F46" s="945">
        <f>4C!F21</f>
        <v>0</v>
      </c>
      <c r="G46" s="945">
        <f>4C!G21</f>
        <v>0</v>
      </c>
      <c r="H46" s="945">
        <f>4C!H21</f>
        <v>0</v>
      </c>
      <c r="I46" s="945">
        <f>4C!I21</f>
        <v>0</v>
      </c>
      <c r="J46" s="945">
        <f>4C!J21</f>
        <v>0</v>
      </c>
      <c r="K46" s="945">
        <f>4C!K21</f>
        <v>0</v>
      </c>
      <c r="L46" s="945">
        <f>4C!L21</f>
        <v>0</v>
      </c>
      <c r="M46" s="945">
        <f>4C!M21</f>
        <v>0</v>
      </c>
      <c r="N46" s="945">
        <f>4C!N21</f>
        <v>0</v>
      </c>
      <c r="O46" s="945">
        <f>4C!O21</f>
        <v>0</v>
      </c>
      <c r="P46" s="945">
        <f>4C!P21</f>
        <v>0</v>
      </c>
      <c r="Q46" s="945">
        <f>4C!Q21</f>
        <v>0</v>
      </c>
      <c r="R46" s="945">
        <f>4C!R21</f>
        <v>0</v>
      </c>
      <c r="S46" s="945">
        <f>4C!S21</f>
        <v>0</v>
      </c>
      <c r="T46" s="945">
        <f>4C!T21</f>
        <v>0</v>
      </c>
      <c r="U46" s="945">
        <f>4C!U21</f>
        <v>0</v>
      </c>
      <c r="V46" s="945">
        <f>4C!V21</f>
        <v>0</v>
      </c>
      <c r="W46" s="945">
        <f>4C!W21</f>
        <v>0</v>
      </c>
      <c r="X46" s="945">
        <f>4C!X21</f>
        <v>0</v>
      </c>
      <c r="Y46" s="945">
        <f>4C!Y21</f>
        <v>0</v>
      </c>
      <c r="Z46" s="945">
        <f>4C!Z21</f>
        <v>0</v>
      </c>
      <c r="AA46" s="945">
        <f>4C!AA21</f>
        <v>0</v>
      </c>
      <c r="AB46" s="945">
        <f>4C!AB21</f>
        <v>0</v>
      </c>
      <c r="AC46" s="945">
        <f>4C!AC21</f>
        <v>0</v>
      </c>
      <c r="AD46" s="945">
        <f>4C!AD21</f>
        <v>0</v>
      </c>
      <c r="AE46" s="945">
        <f>4C!AE21</f>
        <v>0</v>
      </c>
      <c r="AF46" s="945">
        <f>4C!AF21</f>
        <v>0</v>
      </c>
      <c r="AG46" s="945">
        <f>4C!AG21</f>
        <v>0</v>
      </c>
      <c r="AH46" s="945">
        <f>4C!AH21</f>
        <v>0</v>
      </c>
      <c r="AI46" s="945">
        <f>4C!AI21</f>
        <v>0</v>
      </c>
      <c r="AJ46" s="945">
        <f>4C!AJ21</f>
        <v>0</v>
      </c>
      <c r="AK46" s="402"/>
      <c r="AL46" s="173"/>
      <c r="AM46" s="173"/>
      <c r="AN46" s="173"/>
      <c r="AO46" s="173"/>
    </row>
    <row r="47" spans="1:41" ht="18.75" customHeight="1">
      <c r="A47" s="923"/>
      <c r="B47" s="938" t="s">
        <v>460</v>
      </c>
      <c r="C47" s="939">
        <f>4!E21</f>
        <v>0</v>
      </c>
      <c r="D47" s="953"/>
      <c r="E47" s="953"/>
      <c r="F47" s="954"/>
      <c r="G47" s="954"/>
      <c r="H47" s="954"/>
      <c r="I47" s="954"/>
      <c r="J47" s="954"/>
      <c r="K47" s="954"/>
      <c r="L47" s="954"/>
      <c r="M47" s="954"/>
      <c r="N47" s="954"/>
      <c r="O47" s="954"/>
      <c r="P47" s="954"/>
      <c r="Q47" s="954"/>
      <c r="R47" s="954"/>
      <c r="S47" s="954"/>
      <c r="T47" s="954"/>
      <c r="U47" s="954"/>
      <c r="V47" s="954"/>
      <c r="W47" s="954"/>
      <c r="X47" s="954"/>
      <c r="Y47" s="954"/>
      <c r="Z47" s="954"/>
      <c r="AA47" s="954"/>
      <c r="AB47" s="954"/>
      <c r="AC47" s="954"/>
      <c r="AD47" s="954"/>
      <c r="AE47" s="954"/>
      <c r="AF47" s="954"/>
      <c r="AG47" s="954"/>
      <c r="AH47" s="954"/>
      <c r="AI47" s="954"/>
      <c r="AJ47" s="954"/>
      <c r="AK47" s="402"/>
      <c r="AL47" s="173"/>
      <c r="AM47" s="173"/>
      <c r="AN47" s="173"/>
      <c r="AO47" s="173"/>
    </row>
    <row r="48" spans="1:41" ht="18.75" customHeight="1" thickBot="1">
      <c r="A48" s="933"/>
      <c r="B48" s="931" t="s">
        <v>459</v>
      </c>
      <c r="C48" s="947" t="e">
        <f t="shared" si="0"/>
        <v>#DIV/0!</v>
      </c>
      <c r="D48" s="955" t="e">
        <f>($C$47/$C$44)*D44</f>
        <v>#DIV/0!</v>
      </c>
      <c r="E48" s="955" t="e">
        <f aca="true" t="shared" si="9" ref="E48:AC48">($C$47/$C$44)*E44</f>
        <v>#DIV/0!</v>
      </c>
      <c r="F48" s="955" t="e">
        <f t="shared" si="9"/>
        <v>#DIV/0!</v>
      </c>
      <c r="G48" s="955" t="e">
        <f t="shared" si="9"/>
        <v>#DIV/0!</v>
      </c>
      <c r="H48" s="955" t="e">
        <f t="shared" si="9"/>
        <v>#DIV/0!</v>
      </c>
      <c r="I48" s="955" t="e">
        <f t="shared" si="9"/>
        <v>#DIV/0!</v>
      </c>
      <c r="J48" s="955" t="e">
        <f t="shared" si="9"/>
        <v>#DIV/0!</v>
      </c>
      <c r="K48" s="955" t="e">
        <f t="shared" si="9"/>
        <v>#DIV/0!</v>
      </c>
      <c r="L48" s="955" t="e">
        <f t="shared" si="9"/>
        <v>#DIV/0!</v>
      </c>
      <c r="M48" s="955" t="e">
        <f t="shared" si="9"/>
        <v>#DIV/0!</v>
      </c>
      <c r="N48" s="955" t="e">
        <f t="shared" si="9"/>
        <v>#DIV/0!</v>
      </c>
      <c r="O48" s="955" t="e">
        <f t="shared" si="9"/>
        <v>#DIV/0!</v>
      </c>
      <c r="P48" s="955" t="e">
        <f t="shared" si="9"/>
        <v>#DIV/0!</v>
      </c>
      <c r="Q48" s="955" t="e">
        <f t="shared" si="9"/>
        <v>#DIV/0!</v>
      </c>
      <c r="R48" s="955" t="e">
        <f t="shared" si="9"/>
        <v>#DIV/0!</v>
      </c>
      <c r="S48" s="955" t="e">
        <f t="shared" si="9"/>
        <v>#DIV/0!</v>
      </c>
      <c r="T48" s="955" t="e">
        <f t="shared" si="9"/>
        <v>#DIV/0!</v>
      </c>
      <c r="U48" s="955" t="e">
        <f t="shared" si="9"/>
        <v>#DIV/0!</v>
      </c>
      <c r="V48" s="955" t="e">
        <f t="shared" si="9"/>
        <v>#DIV/0!</v>
      </c>
      <c r="W48" s="955" t="e">
        <f t="shared" si="9"/>
        <v>#DIV/0!</v>
      </c>
      <c r="X48" s="955" t="e">
        <f t="shared" si="9"/>
        <v>#DIV/0!</v>
      </c>
      <c r="Y48" s="955" t="e">
        <f t="shared" si="9"/>
        <v>#DIV/0!</v>
      </c>
      <c r="Z48" s="955" t="e">
        <f t="shared" si="9"/>
        <v>#DIV/0!</v>
      </c>
      <c r="AA48" s="955" t="e">
        <f t="shared" si="9"/>
        <v>#DIV/0!</v>
      </c>
      <c r="AB48" s="955" t="e">
        <f t="shared" si="9"/>
        <v>#DIV/0!</v>
      </c>
      <c r="AC48" s="955" t="e">
        <f t="shared" si="9"/>
        <v>#DIV/0!</v>
      </c>
      <c r="AD48" s="955" t="e">
        <f aca="true" t="shared" si="10" ref="AD48:AJ48">($C$47/$C$44)*AD44</f>
        <v>#DIV/0!</v>
      </c>
      <c r="AE48" s="955" t="e">
        <f t="shared" si="10"/>
        <v>#DIV/0!</v>
      </c>
      <c r="AF48" s="955" t="e">
        <f t="shared" si="10"/>
        <v>#DIV/0!</v>
      </c>
      <c r="AG48" s="955" t="e">
        <f t="shared" si="10"/>
        <v>#DIV/0!</v>
      </c>
      <c r="AH48" s="955" t="e">
        <f t="shared" si="10"/>
        <v>#DIV/0!</v>
      </c>
      <c r="AI48" s="955" t="e">
        <f t="shared" si="10"/>
        <v>#DIV/0!</v>
      </c>
      <c r="AJ48" s="955" t="e">
        <f t="shared" si="10"/>
        <v>#DIV/0!</v>
      </c>
      <c r="AK48" s="402"/>
      <c r="AL48" s="173"/>
      <c r="AM48" s="173"/>
      <c r="AN48" s="173"/>
      <c r="AO48" s="173"/>
    </row>
    <row r="49" spans="1:41" ht="14.25" customHeight="1" thickBot="1">
      <c r="A49" s="927"/>
      <c r="B49" s="928"/>
      <c r="C49" s="956">
        <f>C19+C25+C31+C37+C43</f>
        <v>0</v>
      </c>
      <c r="D49" s="946"/>
      <c r="E49" s="946"/>
      <c r="F49" s="946"/>
      <c r="G49" s="946"/>
      <c r="H49" s="946"/>
      <c r="I49" s="946"/>
      <c r="J49" s="946"/>
      <c r="K49" s="946"/>
      <c r="L49" s="946"/>
      <c r="M49" s="946"/>
      <c r="N49" s="946"/>
      <c r="O49" s="946"/>
      <c r="P49" s="946"/>
      <c r="Q49" s="946"/>
      <c r="R49" s="946"/>
      <c r="S49" s="946"/>
      <c r="T49" s="946"/>
      <c r="U49" s="946"/>
      <c r="V49" s="946"/>
      <c r="W49" s="946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6"/>
      <c r="AI49" s="946"/>
      <c r="AJ49" s="946"/>
      <c r="AK49" s="402"/>
      <c r="AL49" s="173"/>
      <c r="AM49" s="173"/>
      <c r="AN49" s="173"/>
      <c r="AO49" s="173"/>
    </row>
    <row r="50" spans="1:41" ht="18" customHeight="1">
      <c r="A50" s="929"/>
      <c r="B50" s="930" t="s">
        <v>461</v>
      </c>
      <c r="C50" s="925">
        <f>3!D26</f>
        <v>0</v>
      </c>
      <c r="D50" s="957"/>
      <c r="E50" s="957"/>
      <c r="F50" s="957"/>
      <c r="G50" s="957"/>
      <c r="H50" s="957"/>
      <c r="I50" s="957"/>
      <c r="J50" s="957"/>
      <c r="K50" s="957"/>
      <c r="L50" s="957"/>
      <c r="M50" s="957"/>
      <c r="N50" s="957"/>
      <c r="O50" s="957"/>
      <c r="P50" s="957"/>
      <c r="Q50" s="957"/>
      <c r="R50" s="957"/>
      <c r="S50" s="957"/>
      <c r="T50" s="957"/>
      <c r="U50" s="957"/>
      <c r="V50" s="957"/>
      <c r="W50" s="957"/>
      <c r="X50" s="957"/>
      <c r="Y50" s="957"/>
      <c r="Z50" s="957"/>
      <c r="AA50" s="957"/>
      <c r="AB50" s="957"/>
      <c r="AC50" s="957"/>
      <c r="AD50" s="957"/>
      <c r="AE50" s="957"/>
      <c r="AF50" s="957"/>
      <c r="AG50" s="957"/>
      <c r="AH50" s="957"/>
      <c r="AI50" s="957"/>
      <c r="AJ50" s="957"/>
      <c r="AK50" s="402"/>
      <c r="AL50" s="173"/>
      <c r="AM50" s="173"/>
      <c r="AN50" s="173"/>
      <c r="AO50" s="173"/>
    </row>
    <row r="51" spans="1:41" ht="18.75" customHeight="1">
      <c r="A51" s="175"/>
      <c r="B51" s="176" t="s">
        <v>19</v>
      </c>
      <c r="C51" s="963">
        <f t="shared" si="0"/>
        <v>0</v>
      </c>
      <c r="D51" s="963">
        <f>D20+D26+D32+D44+D38</f>
        <v>0</v>
      </c>
      <c r="E51" s="963">
        <f aca="true" t="shared" si="11" ref="E51:AC51">E20+E26+E32+E44+E38</f>
        <v>0</v>
      </c>
      <c r="F51" s="963">
        <f t="shared" si="11"/>
        <v>0</v>
      </c>
      <c r="G51" s="963">
        <f t="shared" si="11"/>
        <v>0</v>
      </c>
      <c r="H51" s="963">
        <f t="shared" si="11"/>
        <v>0</v>
      </c>
      <c r="I51" s="963">
        <f t="shared" si="11"/>
        <v>0</v>
      </c>
      <c r="J51" s="963">
        <f t="shared" si="11"/>
        <v>0</v>
      </c>
      <c r="K51" s="963">
        <f t="shared" si="11"/>
        <v>0</v>
      </c>
      <c r="L51" s="963">
        <f t="shared" si="11"/>
        <v>0</v>
      </c>
      <c r="M51" s="963">
        <f t="shared" si="11"/>
        <v>0</v>
      </c>
      <c r="N51" s="963">
        <f t="shared" si="11"/>
        <v>0</v>
      </c>
      <c r="O51" s="963">
        <f t="shared" si="11"/>
        <v>0</v>
      </c>
      <c r="P51" s="963">
        <f t="shared" si="11"/>
        <v>0</v>
      </c>
      <c r="Q51" s="963">
        <f t="shared" si="11"/>
        <v>0</v>
      </c>
      <c r="R51" s="963">
        <f t="shared" si="11"/>
        <v>0</v>
      </c>
      <c r="S51" s="963">
        <f t="shared" si="11"/>
        <v>0</v>
      </c>
      <c r="T51" s="963">
        <f t="shared" si="11"/>
        <v>0</v>
      </c>
      <c r="U51" s="963">
        <f t="shared" si="11"/>
        <v>0</v>
      </c>
      <c r="V51" s="963">
        <f t="shared" si="11"/>
        <v>0</v>
      </c>
      <c r="W51" s="963">
        <f t="shared" si="11"/>
        <v>0</v>
      </c>
      <c r="X51" s="963">
        <f t="shared" si="11"/>
        <v>0</v>
      </c>
      <c r="Y51" s="963">
        <f t="shared" si="11"/>
        <v>0</v>
      </c>
      <c r="Z51" s="963">
        <f t="shared" si="11"/>
        <v>0</v>
      </c>
      <c r="AA51" s="963">
        <f t="shared" si="11"/>
        <v>0</v>
      </c>
      <c r="AB51" s="963">
        <f t="shared" si="11"/>
        <v>0</v>
      </c>
      <c r="AC51" s="963">
        <f t="shared" si="11"/>
        <v>0</v>
      </c>
      <c r="AD51" s="963">
        <f aca="true" t="shared" si="12" ref="AD51:AJ51">AD20+AD26+AD32+AD44+AD38</f>
        <v>0</v>
      </c>
      <c r="AE51" s="963">
        <f t="shared" si="12"/>
        <v>0</v>
      </c>
      <c r="AF51" s="963">
        <f t="shared" si="12"/>
        <v>0</v>
      </c>
      <c r="AG51" s="963">
        <f t="shared" si="12"/>
        <v>0</v>
      </c>
      <c r="AH51" s="963">
        <f t="shared" si="12"/>
        <v>0</v>
      </c>
      <c r="AI51" s="963">
        <f t="shared" si="12"/>
        <v>0</v>
      </c>
      <c r="AJ51" s="963">
        <f t="shared" si="12"/>
        <v>0</v>
      </c>
      <c r="AK51" s="402"/>
      <c r="AL51" s="173"/>
      <c r="AM51" s="173"/>
      <c r="AN51" s="173"/>
      <c r="AO51" s="173"/>
    </row>
    <row r="52" spans="1:41" ht="12.75" customHeight="1" thickBot="1">
      <c r="A52" s="178"/>
      <c r="B52" s="179"/>
      <c r="C52" s="958"/>
      <c r="D52" s="959"/>
      <c r="E52" s="959"/>
      <c r="F52" s="959"/>
      <c r="G52" s="959"/>
      <c r="H52" s="959"/>
      <c r="I52" s="959"/>
      <c r="J52" s="959"/>
      <c r="K52" s="959"/>
      <c r="L52" s="959"/>
      <c r="M52" s="959"/>
      <c r="N52" s="959"/>
      <c r="O52" s="959"/>
      <c r="P52" s="959"/>
      <c r="Q52" s="959"/>
      <c r="R52" s="959"/>
      <c r="S52" s="959"/>
      <c r="T52" s="959"/>
      <c r="U52" s="959"/>
      <c r="V52" s="959"/>
      <c r="W52" s="959"/>
      <c r="X52" s="959"/>
      <c r="Y52" s="959"/>
      <c r="Z52" s="959"/>
      <c r="AA52" s="959"/>
      <c r="AB52" s="959"/>
      <c r="AC52" s="959"/>
      <c r="AD52" s="959"/>
      <c r="AE52" s="959"/>
      <c r="AF52" s="959"/>
      <c r="AG52" s="959"/>
      <c r="AH52" s="959"/>
      <c r="AI52" s="959"/>
      <c r="AJ52" s="959"/>
      <c r="AK52" s="402"/>
      <c r="AL52" s="173"/>
      <c r="AM52" s="173"/>
      <c r="AN52" s="173"/>
      <c r="AO52" s="173"/>
    </row>
    <row r="53" spans="1:41" ht="18.75" customHeight="1" thickTop="1">
      <c r="A53" s="416"/>
      <c r="B53" s="182" t="s">
        <v>314</v>
      </c>
      <c r="C53" s="935">
        <f>AJ53</f>
        <v>0</v>
      </c>
      <c r="D53" s="937">
        <f>D51</f>
        <v>0</v>
      </c>
      <c r="E53" s="937">
        <f aca="true" t="shared" si="13" ref="E53:AC53">E51+D53</f>
        <v>0</v>
      </c>
      <c r="F53" s="937">
        <f t="shared" si="13"/>
        <v>0</v>
      </c>
      <c r="G53" s="937">
        <f t="shared" si="13"/>
        <v>0</v>
      </c>
      <c r="H53" s="937">
        <f t="shared" si="13"/>
        <v>0</v>
      </c>
      <c r="I53" s="937">
        <f t="shared" si="13"/>
        <v>0</v>
      </c>
      <c r="J53" s="937">
        <f t="shared" si="13"/>
        <v>0</v>
      </c>
      <c r="K53" s="937">
        <f t="shared" si="13"/>
        <v>0</v>
      </c>
      <c r="L53" s="937">
        <f t="shared" si="13"/>
        <v>0</v>
      </c>
      <c r="M53" s="937">
        <f t="shared" si="13"/>
        <v>0</v>
      </c>
      <c r="N53" s="937">
        <f t="shared" si="13"/>
        <v>0</v>
      </c>
      <c r="O53" s="937">
        <f t="shared" si="13"/>
        <v>0</v>
      </c>
      <c r="P53" s="937">
        <f t="shared" si="13"/>
        <v>0</v>
      </c>
      <c r="Q53" s="937">
        <f t="shared" si="13"/>
        <v>0</v>
      </c>
      <c r="R53" s="937">
        <f t="shared" si="13"/>
        <v>0</v>
      </c>
      <c r="S53" s="937">
        <f t="shared" si="13"/>
        <v>0</v>
      </c>
      <c r="T53" s="937">
        <f t="shared" si="13"/>
        <v>0</v>
      </c>
      <c r="U53" s="937">
        <f t="shared" si="13"/>
        <v>0</v>
      </c>
      <c r="V53" s="937">
        <f t="shared" si="13"/>
        <v>0</v>
      </c>
      <c r="W53" s="937">
        <f t="shared" si="13"/>
        <v>0</v>
      </c>
      <c r="X53" s="937">
        <f t="shared" si="13"/>
        <v>0</v>
      </c>
      <c r="Y53" s="937">
        <f t="shared" si="13"/>
        <v>0</v>
      </c>
      <c r="Z53" s="937">
        <f t="shared" si="13"/>
        <v>0</v>
      </c>
      <c r="AA53" s="937">
        <f t="shared" si="13"/>
        <v>0</v>
      </c>
      <c r="AB53" s="937">
        <f t="shared" si="13"/>
        <v>0</v>
      </c>
      <c r="AC53" s="937">
        <f t="shared" si="13"/>
        <v>0</v>
      </c>
      <c r="AD53" s="937">
        <f aca="true" t="shared" si="14" ref="AD53:AJ53">AD51+AC53</f>
        <v>0</v>
      </c>
      <c r="AE53" s="937">
        <f t="shared" si="14"/>
        <v>0</v>
      </c>
      <c r="AF53" s="937">
        <f t="shared" si="14"/>
        <v>0</v>
      </c>
      <c r="AG53" s="937">
        <f t="shared" si="14"/>
        <v>0</v>
      </c>
      <c r="AH53" s="937">
        <f t="shared" si="14"/>
        <v>0</v>
      </c>
      <c r="AI53" s="937">
        <f t="shared" si="14"/>
        <v>0</v>
      </c>
      <c r="AJ53" s="937">
        <f t="shared" si="14"/>
        <v>0</v>
      </c>
      <c r="AK53" s="402"/>
      <c r="AL53" s="173"/>
      <c r="AM53" s="173"/>
      <c r="AN53" s="173"/>
      <c r="AO53" s="173"/>
    </row>
    <row r="54" spans="1:41" ht="18.75" customHeight="1">
      <c r="A54" s="967"/>
      <c r="B54" s="968"/>
      <c r="C54" s="960"/>
      <c r="D54" s="961"/>
      <c r="E54" s="960"/>
      <c r="F54" s="960"/>
      <c r="G54" s="960"/>
      <c r="H54" s="960"/>
      <c r="I54" s="960"/>
      <c r="J54" s="960"/>
      <c r="K54" s="960"/>
      <c r="L54" s="960"/>
      <c r="M54" s="960"/>
      <c r="N54" s="960"/>
      <c r="O54" s="960"/>
      <c r="P54" s="960"/>
      <c r="Q54" s="960"/>
      <c r="R54" s="960"/>
      <c r="S54" s="960"/>
      <c r="T54" s="960"/>
      <c r="U54" s="960"/>
      <c r="V54" s="960"/>
      <c r="W54" s="960"/>
      <c r="X54" s="960"/>
      <c r="Y54" s="960"/>
      <c r="Z54" s="960"/>
      <c r="AA54" s="960"/>
      <c r="AB54" s="960"/>
      <c r="AC54" s="960"/>
      <c r="AD54" s="960"/>
      <c r="AE54" s="960"/>
      <c r="AF54" s="960"/>
      <c r="AG54" s="960"/>
      <c r="AH54" s="960"/>
      <c r="AI54" s="960"/>
      <c r="AJ54" s="960"/>
      <c r="AK54" s="402"/>
      <c r="AL54" s="173"/>
      <c r="AM54" s="173"/>
      <c r="AN54" s="173"/>
      <c r="AO54" s="173"/>
    </row>
    <row r="55" spans="1:41" ht="45" customHeight="1" thickBot="1">
      <c r="A55" s="976" t="s">
        <v>43</v>
      </c>
      <c r="B55" s="977" t="s">
        <v>462</v>
      </c>
      <c r="C55" s="970">
        <f>SUM(D55:AJ55)</f>
        <v>0</v>
      </c>
      <c r="D55" s="970">
        <f>D51/0.51*0.49</f>
        <v>0</v>
      </c>
      <c r="E55" s="970">
        <f aca="true" t="shared" si="15" ref="E55:AC55">IF(E51/0.51*0.49+D60&gt;$C$62,IF($C$62-D60=0,0,$C$62-D60),E51/0.51*0.49)</f>
        <v>0</v>
      </c>
      <c r="F55" s="970">
        <f t="shared" si="15"/>
        <v>0</v>
      </c>
      <c r="G55" s="970">
        <f t="shared" si="15"/>
        <v>0</v>
      </c>
      <c r="H55" s="970">
        <f t="shared" si="15"/>
        <v>0</v>
      </c>
      <c r="I55" s="970">
        <f t="shared" si="15"/>
        <v>0</v>
      </c>
      <c r="J55" s="970">
        <f t="shared" si="15"/>
        <v>0</v>
      </c>
      <c r="K55" s="970">
        <f t="shared" si="15"/>
        <v>0</v>
      </c>
      <c r="L55" s="970">
        <f t="shared" si="15"/>
        <v>0</v>
      </c>
      <c r="M55" s="970">
        <f t="shared" si="15"/>
        <v>0</v>
      </c>
      <c r="N55" s="970">
        <f t="shared" si="15"/>
        <v>0</v>
      </c>
      <c r="O55" s="970">
        <f t="shared" si="15"/>
        <v>0</v>
      </c>
      <c r="P55" s="970">
        <f t="shared" si="15"/>
        <v>0</v>
      </c>
      <c r="Q55" s="970">
        <f t="shared" si="15"/>
        <v>0</v>
      </c>
      <c r="R55" s="970">
        <f t="shared" si="15"/>
        <v>0</v>
      </c>
      <c r="S55" s="970">
        <f t="shared" si="15"/>
        <v>0</v>
      </c>
      <c r="T55" s="970">
        <f t="shared" si="15"/>
        <v>0</v>
      </c>
      <c r="U55" s="970">
        <f t="shared" si="15"/>
        <v>0</v>
      </c>
      <c r="V55" s="970">
        <f t="shared" si="15"/>
        <v>0</v>
      </c>
      <c r="W55" s="970">
        <f t="shared" si="15"/>
        <v>0</v>
      </c>
      <c r="X55" s="970">
        <f t="shared" si="15"/>
        <v>0</v>
      </c>
      <c r="Y55" s="970">
        <f t="shared" si="15"/>
        <v>0</v>
      </c>
      <c r="Z55" s="970">
        <f t="shared" si="15"/>
        <v>0</v>
      </c>
      <c r="AA55" s="970">
        <f t="shared" si="15"/>
        <v>0</v>
      </c>
      <c r="AB55" s="970">
        <f t="shared" si="15"/>
        <v>0</v>
      </c>
      <c r="AC55" s="970">
        <f t="shared" si="15"/>
        <v>0</v>
      </c>
      <c r="AD55" s="970">
        <f aca="true" t="shared" si="16" ref="AD55:AJ55">IF(AD51/0.51*0.49+AC60&gt;$C$62,IF($C$62-AC60=0,0,$C$62-AC60),AD51/0.51*0.49)</f>
        <v>0</v>
      </c>
      <c r="AE55" s="970">
        <f t="shared" si="16"/>
        <v>0</v>
      </c>
      <c r="AF55" s="970">
        <f t="shared" si="16"/>
        <v>0</v>
      </c>
      <c r="AG55" s="970">
        <f t="shared" si="16"/>
        <v>0</v>
      </c>
      <c r="AH55" s="970">
        <f t="shared" si="16"/>
        <v>0</v>
      </c>
      <c r="AI55" s="970">
        <f t="shared" si="16"/>
        <v>0</v>
      </c>
      <c r="AJ55" s="970">
        <f t="shared" si="16"/>
        <v>0</v>
      </c>
      <c r="AK55" s="403"/>
      <c r="AL55" s="173"/>
      <c r="AM55" s="173"/>
      <c r="AN55" s="173"/>
      <c r="AO55" s="173"/>
    </row>
    <row r="56" spans="1:41" ht="18.75" customHeight="1">
      <c r="A56" s="936"/>
      <c r="B56" s="969" t="s">
        <v>463</v>
      </c>
      <c r="C56" s="937">
        <f>4!E22</f>
        <v>0</v>
      </c>
      <c r="D56" s="935"/>
      <c r="E56" s="935"/>
      <c r="F56" s="935"/>
      <c r="G56" s="935"/>
      <c r="H56" s="935"/>
      <c r="I56" s="935"/>
      <c r="J56" s="935"/>
      <c r="K56" s="935"/>
      <c r="L56" s="935"/>
      <c r="M56" s="935"/>
      <c r="N56" s="935"/>
      <c r="O56" s="935"/>
      <c r="P56" s="935"/>
      <c r="Q56" s="935"/>
      <c r="R56" s="935"/>
      <c r="S56" s="935"/>
      <c r="T56" s="935"/>
      <c r="U56" s="935"/>
      <c r="V56" s="935"/>
      <c r="W56" s="935"/>
      <c r="X56" s="935"/>
      <c r="Y56" s="935"/>
      <c r="Z56" s="935"/>
      <c r="AA56" s="935"/>
      <c r="AB56" s="935"/>
      <c r="AC56" s="935"/>
      <c r="AD56" s="935"/>
      <c r="AE56" s="935"/>
      <c r="AF56" s="935"/>
      <c r="AG56" s="935"/>
      <c r="AH56" s="935"/>
      <c r="AI56" s="935"/>
      <c r="AJ56" s="935"/>
      <c r="AK56" s="403"/>
      <c r="AL56" s="173"/>
      <c r="AM56" s="173"/>
      <c r="AN56" s="173"/>
      <c r="AO56" s="173"/>
    </row>
    <row r="57" spans="1:41" ht="18.75" customHeight="1">
      <c r="A57" s="934"/>
      <c r="B57" s="932" t="s">
        <v>464</v>
      </c>
      <c r="C57" s="401">
        <f>C55-C56</f>
        <v>0</v>
      </c>
      <c r="D57" s="935"/>
      <c r="E57" s="935"/>
      <c r="F57" s="935"/>
      <c r="G57" s="935"/>
      <c r="H57" s="935"/>
      <c r="I57" s="935"/>
      <c r="J57" s="935"/>
      <c r="K57" s="935"/>
      <c r="L57" s="935"/>
      <c r="M57" s="935"/>
      <c r="N57" s="935"/>
      <c r="O57" s="935"/>
      <c r="P57" s="935"/>
      <c r="Q57" s="935"/>
      <c r="R57" s="935"/>
      <c r="S57" s="935"/>
      <c r="T57" s="935"/>
      <c r="U57" s="935"/>
      <c r="V57" s="935"/>
      <c r="W57" s="935"/>
      <c r="X57" s="935"/>
      <c r="Y57" s="935"/>
      <c r="Z57" s="935"/>
      <c r="AA57" s="935"/>
      <c r="AB57" s="935"/>
      <c r="AC57" s="935"/>
      <c r="AD57" s="935"/>
      <c r="AE57" s="935"/>
      <c r="AF57" s="935"/>
      <c r="AG57" s="935"/>
      <c r="AH57" s="935"/>
      <c r="AI57" s="935"/>
      <c r="AJ57" s="935"/>
      <c r="AK57" s="403"/>
      <c r="AL57" s="173"/>
      <c r="AM57" s="173"/>
      <c r="AN57" s="173"/>
      <c r="AO57" s="173"/>
    </row>
    <row r="58" spans="1:41" ht="32.25" customHeight="1" thickBot="1">
      <c r="A58" s="976" t="s">
        <v>44</v>
      </c>
      <c r="B58" s="977" t="s">
        <v>465</v>
      </c>
      <c r="C58" s="974" t="e">
        <f>SUM(D58:AJ58)</f>
        <v>#DIV/0!</v>
      </c>
      <c r="D58" s="975" t="e">
        <f>D24+D30+D36+D48+D42</f>
        <v>#DIV/0!</v>
      </c>
      <c r="E58" s="975" t="e">
        <f aca="true" t="shared" si="17" ref="E58:AC58">E24+E30+E36+E48+E42</f>
        <v>#DIV/0!</v>
      </c>
      <c r="F58" s="975" t="e">
        <f t="shared" si="17"/>
        <v>#DIV/0!</v>
      </c>
      <c r="G58" s="975" t="e">
        <f t="shared" si="17"/>
        <v>#DIV/0!</v>
      </c>
      <c r="H58" s="975" t="e">
        <f t="shared" si="17"/>
        <v>#DIV/0!</v>
      </c>
      <c r="I58" s="975" t="e">
        <f t="shared" si="17"/>
        <v>#DIV/0!</v>
      </c>
      <c r="J58" s="975" t="e">
        <f t="shared" si="17"/>
        <v>#DIV/0!</v>
      </c>
      <c r="K58" s="975" t="e">
        <f t="shared" si="17"/>
        <v>#DIV/0!</v>
      </c>
      <c r="L58" s="975" t="e">
        <f t="shared" si="17"/>
        <v>#DIV/0!</v>
      </c>
      <c r="M58" s="975" t="e">
        <f t="shared" si="17"/>
        <v>#DIV/0!</v>
      </c>
      <c r="N58" s="975" t="e">
        <f t="shared" si="17"/>
        <v>#DIV/0!</v>
      </c>
      <c r="O58" s="975" t="e">
        <f t="shared" si="17"/>
        <v>#DIV/0!</v>
      </c>
      <c r="P58" s="975" t="e">
        <f t="shared" si="17"/>
        <v>#DIV/0!</v>
      </c>
      <c r="Q58" s="975" t="e">
        <f t="shared" si="17"/>
        <v>#DIV/0!</v>
      </c>
      <c r="R58" s="975" t="e">
        <f t="shared" si="17"/>
        <v>#DIV/0!</v>
      </c>
      <c r="S58" s="975" t="e">
        <f t="shared" si="17"/>
        <v>#DIV/0!</v>
      </c>
      <c r="T58" s="975" t="e">
        <f t="shared" si="17"/>
        <v>#DIV/0!</v>
      </c>
      <c r="U58" s="975" t="e">
        <f t="shared" si="17"/>
        <v>#DIV/0!</v>
      </c>
      <c r="V58" s="975" t="e">
        <f t="shared" si="17"/>
        <v>#DIV/0!</v>
      </c>
      <c r="W58" s="975" t="e">
        <f t="shared" si="17"/>
        <v>#DIV/0!</v>
      </c>
      <c r="X58" s="975" t="e">
        <f t="shared" si="17"/>
        <v>#DIV/0!</v>
      </c>
      <c r="Y58" s="975" t="e">
        <f t="shared" si="17"/>
        <v>#DIV/0!</v>
      </c>
      <c r="Z58" s="975" t="e">
        <f t="shared" si="17"/>
        <v>#DIV/0!</v>
      </c>
      <c r="AA58" s="975" t="e">
        <f t="shared" si="17"/>
        <v>#DIV/0!</v>
      </c>
      <c r="AB58" s="975" t="e">
        <f t="shared" si="17"/>
        <v>#DIV/0!</v>
      </c>
      <c r="AC58" s="975" t="e">
        <f t="shared" si="17"/>
        <v>#DIV/0!</v>
      </c>
      <c r="AD58" s="975" t="e">
        <f aca="true" t="shared" si="18" ref="AD58:AJ58">AD24+AD30+AD36+AD48+AD42</f>
        <v>#DIV/0!</v>
      </c>
      <c r="AE58" s="975" t="e">
        <f t="shared" si="18"/>
        <v>#DIV/0!</v>
      </c>
      <c r="AF58" s="975" t="e">
        <f t="shared" si="18"/>
        <v>#DIV/0!</v>
      </c>
      <c r="AG58" s="975" t="e">
        <f t="shared" si="18"/>
        <v>#DIV/0!</v>
      </c>
      <c r="AH58" s="975" t="e">
        <f t="shared" si="18"/>
        <v>#DIV/0!</v>
      </c>
      <c r="AI58" s="975" t="e">
        <f t="shared" si="18"/>
        <v>#DIV/0!</v>
      </c>
      <c r="AJ58" s="975" t="e">
        <f t="shared" si="18"/>
        <v>#DIV/0!</v>
      </c>
      <c r="AK58" s="402"/>
      <c r="AL58" s="173"/>
      <c r="AM58" s="173"/>
      <c r="AN58" s="173"/>
      <c r="AO58" s="173"/>
    </row>
    <row r="59" spans="2:41" ht="26.25" customHeight="1">
      <c r="B59" s="971" t="s">
        <v>466</v>
      </c>
      <c r="C59" s="972"/>
      <c r="D59" s="973" t="e">
        <f>D58</f>
        <v>#DIV/0!</v>
      </c>
      <c r="E59" s="973" t="e">
        <f>E58+D58</f>
        <v>#DIV/0!</v>
      </c>
      <c r="F59" s="973" t="e">
        <f>F58+E59</f>
        <v>#DIV/0!</v>
      </c>
      <c r="G59" s="973" t="e">
        <f aca="true" t="shared" si="19" ref="G59:AC59">G58+F59</f>
        <v>#DIV/0!</v>
      </c>
      <c r="H59" s="973" t="e">
        <f t="shared" si="19"/>
        <v>#DIV/0!</v>
      </c>
      <c r="I59" s="973" t="e">
        <f t="shared" si="19"/>
        <v>#DIV/0!</v>
      </c>
      <c r="J59" s="973" t="e">
        <f t="shared" si="19"/>
        <v>#DIV/0!</v>
      </c>
      <c r="K59" s="973" t="e">
        <f t="shared" si="19"/>
        <v>#DIV/0!</v>
      </c>
      <c r="L59" s="973" t="e">
        <f t="shared" si="19"/>
        <v>#DIV/0!</v>
      </c>
      <c r="M59" s="973" t="e">
        <f t="shared" si="19"/>
        <v>#DIV/0!</v>
      </c>
      <c r="N59" s="973" t="e">
        <f t="shared" si="19"/>
        <v>#DIV/0!</v>
      </c>
      <c r="O59" s="973" t="e">
        <f t="shared" si="19"/>
        <v>#DIV/0!</v>
      </c>
      <c r="P59" s="973" t="e">
        <f t="shared" si="19"/>
        <v>#DIV/0!</v>
      </c>
      <c r="Q59" s="973" t="e">
        <f t="shared" si="19"/>
        <v>#DIV/0!</v>
      </c>
      <c r="R59" s="973" t="e">
        <f t="shared" si="19"/>
        <v>#DIV/0!</v>
      </c>
      <c r="S59" s="973" t="e">
        <f t="shared" si="19"/>
        <v>#DIV/0!</v>
      </c>
      <c r="T59" s="973" t="e">
        <f t="shared" si="19"/>
        <v>#DIV/0!</v>
      </c>
      <c r="U59" s="973" t="e">
        <f t="shared" si="19"/>
        <v>#DIV/0!</v>
      </c>
      <c r="V59" s="973" t="e">
        <f t="shared" si="19"/>
        <v>#DIV/0!</v>
      </c>
      <c r="W59" s="973" t="e">
        <f t="shared" si="19"/>
        <v>#DIV/0!</v>
      </c>
      <c r="X59" s="973" t="e">
        <f t="shared" si="19"/>
        <v>#DIV/0!</v>
      </c>
      <c r="Y59" s="973" t="e">
        <f t="shared" si="19"/>
        <v>#DIV/0!</v>
      </c>
      <c r="Z59" s="973" t="e">
        <f t="shared" si="19"/>
        <v>#DIV/0!</v>
      </c>
      <c r="AA59" s="973" t="e">
        <f t="shared" si="19"/>
        <v>#DIV/0!</v>
      </c>
      <c r="AB59" s="973" t="e">
        <f t="shared" si="19"/>
        <v>#DIV/0!</v>
      </c>
      <c r="AC59" s="973" t="e">
        <f t="shared" si="19"/>
        <v>#DIV/0!</v>
      </c>
      <c r="AD59" s="973" t="e">
        <f aca="true" t="shared" si="20" ref="AD59:AJ59">AD58+AC59</f>
        <v>#DIV/0!</v>
      </c>
      <c r="AE59" s="973" t="e">
        <f t="shared" si="20"/>
        <v>#DIV/0!</v>
      </c>
      <c r="AF59" s="973" t="e">
        <f t="shared" si="20"/>
        <v>#DIV/0!</v>
      </c>
      <c r="AG59" s="973" t="e">
        <f t="shared" si="20"/>
        <v>#DIV/0!</v>
      </c>
      <c r="AH59" s="973" t="e">
        <f t="shared" si="20"/>
        <v>#DIV/0!</v>
      </c>
      <c r="AI59" s="973" t="e">
        <f t="shared" si="20"/>
        <v>#DIV/0!</v>
      </c>
      <c r="AJ59" s="973" t="e">
        <f t="shared" si="20"/>
        <v>#DIV/0!</v>
      </c>
      <c r="AK59" s="402"/>
      <c r="AL59" s="173"/>
      <c r="AM59" s="173"/>
      <c r="AN59" s="173"/>
      <c r="AO59" s="173"/>
    </row>
    <row r="60" spans="2:41" ht="18.75" customHeight="1">
      <c r="B60" s="608" t="s">
        <v>467</v>
      </c>
      <c r="C60" s="401">
        <f>AJ60</f>
        <v>0</v>
      </c>
      <c r="D60" s="965">
        <f>D55</f>
        <v>0</v>
      </c>
      <c r="E60" s="966">
        <f>E55+D60</f>
        <v>0</v>
      </c>
      <c r="F60" s="966">
        <f aca="true" t="shared" si="21" ref="F60:AC60">F55+E60</f>
        <v>0</v>
      </c>
      <c r="G60" s="966">
        <f t="shared" si="21"/>
        <v>0</v>
      </c>
      <c r="H60" s="966">
        <f t="shared" si="21"/>
        <v>0</v>
      </c>
      <c r="I60" s="966">
        <f t="shared" si="21"/>
        <v>0</v>
      </c>
      <c r="J60" s="966">
        <f t="shared" si="21"/>
        <v>0</v>
      </c>
      <c r="K60" s="966">
        <f t="shared" si="21"/>
        <v>0</v>
      </c>
      <c r="L60" s="966">
        <f t="shared" si="21"/>
        <v>0</v>
      </c>
      <c r="M60" s="966">
        <f t="shared" si="21"/>
        <v>0</v>
      </c>
      <c r="N60" s="966">
        <f t="shared" si="21"/>
        <v>0</v>
      </c>
      <c r="O60" s="966">
        <f t="shared" si="21"/>
        <v>0</v>
      </c>
      <c r="P60" s="966">
        <f t="shared" si="21"/>
        <v>0</v>
      </c>
      <c r="Q60" s="966">
        <f t="shared" si="21"/>
        <v>0</v>
      </c>
      <c r="R60" s="966">
        <f t="shared" si="21"/>
        <v>0</v>
      </c>
      <c r="S60" s="966">
        <f t="shared" si="21"/>
        <v>0</v>
      </c>
      <c r="T60" s="966">
        <f t="shared" si="21"/>
        <v>0</v>
      </c>
      <c r="U60" s="966">
        <f t="shared" si="21"/>
        <v>0</v>
      </c>
      <c r="V60" s="966">
        <f t="shared" si="21"/>
        <v>0</v>
      </c>
      <c r="W60" s="966">
        <f t="shared" si="21"/>
        <v>0</v>
      </c>
      <c r="X60" s="966">
        <f t="shared" si="21"/>
        <v>0</v>
      </c>
      <c r="Y60" s="966">
        <f t="shared" si="21"/>
        <v>0</v>
      </c>
      <c r="Z60" s="966">
        <f t="shared" si="21"/>
        <v>0</v>
      </c>
      <c r="AA60" s="966">
        <f t="shared" si="21"/>
        <v>0</v>
      </c>
      <c r="AB60" s="966">
        <f t="shared" si="21"/>
        <v>0</v>
      </c>
      <c r="AC60" s="966">
        <f t="shared" si="21"/>
        <v>0</v>
      </c>
      <c r="AD60" s="966">
        <f aca="true" t="shared" si="22" ref="AD60:AJ60">AD55+AC60</f>
        <v>0</v>
      </c>
      <c r="AE60" s="966">
        <f t="shared" si="22"/>
        <v>0</v>
      </c>
      <c r="AF60" s="966">
        <f t="shared" si="22"/>
        <v>0</v>
      </c>
      <c r="AG60" s="966">
        <f t="shared" si="22"/>
        <v>0</v>
      </c>
      <c r="AH60" s="966">
        <f t="shared" si="22"/>
        <v>0</v>
      </c>
      <c r="AI60" s="966">
        <f t="shared" si="22"/>
        <v>0</v>
      </c>
      <c r="AJ60" s="966">
        <f t="shared" si="22"/>
        <v>0</v>
      </c>
      <c r="AK60" s="402"/>
      <c r="AL60" s="173"/>
      <c r="AM60" s="173"/>
      <c r="AN60" s="173"/>
      <c r="AO60" s="173"/>
    </row>
    <row r="61" spans="2:41" ht="18.75" customHeight="1">
      <c r="B61" s="932" t="s">
        <v>96</v>
      </c>
      <c r="C61" s="401">
        <f>C55-C56</f>
        <v>0</v>
      </c>
      <c r="D61" s="939" t="e">
        <f>D60-D59</f>
        <v>#DIV/0!</v>
      </c>
      <c r="E61" s="939" t="e">
        <f aca="true" t="shared" si="23" ref="E61:S61">E60-E59</f>
        <v>#DIV/0!</v>
      </c>
      <c r="F61" s="939" t="e">
        <f t="shared" si="23"/>
        <v>#DIV/0!</v>
      </c>
      <c r="G61" s="939" t="e">
        <f t="shared" si="23"/>
        <v>#DIV/0!</v>
      </c>
      <c r="H61" s="939" t="e">
        <f t="shared" si="23"/>
        <v>#DIV/0!</v>
      </c>
      <c r="I61" s="939" t="e">
        <f t="shared" si="23"/>
        <v>#DIV/0!</v>
      </c>
      <c r="J61" s="939" t="e">
        <f t="shared" si="23"/>
        <v>#DIV/0!</v>
      </c>
      <c r="K61" s="939" t="e">
        <f t="shared" si="23"/>
        <v>#DIV/0!</v>
      </c>
      <c r="L61" s="939" t="e">
        <f t="shared" si="23"/>
        <v>#DIV/0!</v>
      </c>
      <c r="M61" s="939" t="e">
        <f t="shared" si="23"/>
        <v>#DIV/0!</v>
      </c>
      <c r="N61" s="939" t="e">
        <f t="shared" si="23"/>
        <v>#DIV/0!</v>
      </c>
      <c r="O61" s="939" t="e">
        <f t="shared" si="23"/>
        <v>#DIV/0!</v>
      </c>
      <c r="P61" s="939" t="e">
        <f t="shared" si="23"/>
        <v>#DIV/0!</v>
      </c>
      <c r="Q61" s="939" t="e">
        <f t="shared" si="23"/>
        <v>#DIV/0!</v>
      </c>
      <c r="R61" s="939" t="e">
        <f t="shared" si="23"/>
        <v>#DIV/0!</v>
      </c>
      <c r="S61" s="939" t="e">
        <f t="shared" si="23"/>
        <v>#DIV/0!</v>
      </c>
      <c r="T61" s="939" t="e">
        <f aca="true" t="shared" si="24" ref="T61:AC61">T60-T59</f>
        <v>#DIV/0!</v>
      </c>
      <c r="U61" s="939" t="e">
        <f t="shared" si="24"/>
        <v>#DIV/0!</v>
      </c>
      <c r="V61" s="939" t="e">
        <f t="shared" si="24"/>
        <v>#DIV/0!</v>
      </c>
      <c r="W61" s="939" t="e">
        <f t="shared" si="24"/>
        <v>#DIV/0!</v>
      </c>
      <c r="X61" s="939" t="e">
        <f t="shared" si="24"/>
        <v>#DIV/0!</v>
      </c>
      <c r="Y61" s="939" t="e">
        <f t="shared" si="24"/>
        <v>#DIV/0!</v>
      </c>
      <c r="Z61" s="939" t="e">
        <f t="shared" si="24"/>
        <v>#DIV/0!</v>
      </c>
      <c r="AA61" s="939" t="e">
        <f t="shared" si="24"/>
        <v>#DIV/0!</v>
      </c>
      <c r="AB61" s="939" t="e">
        <f t="shared" si="24"/>
        <v>#DIV/0!</v>
      </c>
      <c r="AC61" s="939" t="e">
        <f t="shared" si="24"/>
        <v>#DIV/0!</v>
      </c>
      <c r="AD61" s="939" t="e">
        <f aca="true" t="shared" si="25" ref="AD61:AJ61">AD60-AD59</f>
        <v>#DIV/0!</v>
      </c>
      <c r="AE61" s="939" t="e">
        <f t="shared" si="25"/>
        <v>#DIV/0!</v>
      </c>
      <c r="AF61" s="939" t="e">
        <f t="shared" si="25"/>
        <v>#DIV/0!</v>
      </c>
      <c r="AG61" s="939" t="e">
        <f t="shared" si="25"/>
        <v>#DIV/0!</v>
      </c>
      <c r="AH61" s="939" t="e">
        <f t="shared" si="25"/>
        <v>#DIV/0!</v>
      </c>
      <c r="AI61" s="939" t="e">
        <f t="shared" si="25"/>
        <v>#DIV/0!</v>
      </c>
      <c r="AJ61" s="939" t="e">
        <f t="shared" si="25"/>
        <v>#DIV/0!</v>
      </c>
      <c r="AK61" s="402"/>
      <c r="AL61" s="173"/>
      <c r="AM61" s="173"/>
      <c r="AN61" s="173"/>
      <c r="AO61" s="173"/>
    </row>
    <row r="62" spans="1:41" ht="18.75" customHeight="1">
      <c r="A62" s="934"/>
      <c r="B62" s="409" t="s">
        <v>468</v>
      </c>
      <c r="C62" s="401">
        <f>DATOS!D37</f>
        <v>0</v>
      </c>
      <c r="D62" s="978" t="e">
        <f aca="true" t="shared" si="26" ref="D62:AC62">D60/D64</f>
        <v>#DIV/0!</v>
      </c>
      <c r="E62" s="978" t="e">
        <f t="shared" si="26"/>
        <v>#DIV/0!</v>
      </c>
      <c r="F62" s="978" t="e">
        <f t="shared" si="26"/>
        <v>#DIV/0!</v>
      </c>
      <c r="G62" s="978" t="e">
        <f t="shared" si="26"/>
        <v>#DIV/0!</v>
      </c>
      <c r="H62" s="978" t="e">
        <f t="shared" si="26"/>
        <v>#DIV/0!</v>
      </c>
      <c r="I62" s="978" t="e">
        <f t="shared" si="26"/>
        <v>#DIV/0!</v>
      </c>
      <c r="J62" s="978" t="e">
        <f t="shared" si="26"/>
        <v>#DIV/0!</v>
      </c>
      <c r="K62" s="978" t="e">
        <f t="shared" si="26"/>
        <v>#DIV/0!</v>
      </c>
      <c r="L62" s="978" t="e">
        <f t="shared" si="26"/>
        <v>#DIV/0!</v>
      </c>
      <c r="M62" s="978" t="e">
        <f t="shared" si="26"/>
        <v>#DIV/0!</v>
      </c>
      <c r="N62" s="978" t="e">
        <f t="shared" si="26"/>
        <v>#DIV/0!</v>
      </c>
      <c r="O62" s="978" t="e">
        <f t="shared" si="26"/>
        <v>#DIV/0!</v>
      </c>
      <c r="P62" s="978" t="e">
        <f t="shared" si="26"/>
        <v>#DIV/0!</v>
      </c>
      <c r="Q62" s="978" t="e">
        <f t="shared" si="26"/>
        <v>#DIV/0!</v>
      </c>
      <c r="R62" s="978" t="e">
        <f t="shared" si="26"/>
        <v>#DIV/0!</v>
      </c>
      <c r="S62" s="978" t="e">
        <f t="shared" si="26"/>
        <v>#DIV/0!</v>
      </c>
      <c r="T62" s="978" t="e">
        <f t="shared" si="26"/>
        <v>#DIV/0!</v>
      </c>
      <c r="U62" s="978" t="e">
        <f t="shared" si="26"/>
        <v>#DIV/0!</v>
      </c>
      <c r="V62" s="978" t="e">
        <f t="shared" si="26"/>
        <v>#DIV/0!</v>
      </c>
      <c r="W62" s="978" t="e">
        <f t="shared" si="26"/>
        <v>#DIV/0!</v>
      </c>
      <c r="X62" s="978" t="e">
        <f t="shared" si="26"/>
        <v>#DIV/0!</v>
      </c>
      <c r="Y62" s="978" t="e">
        <f t="shared" si="26"/>
        <v>#DIV/0!</v>
      </c>
      <c r="Z62" s="978" t="e">
        <f t="shared" si="26"/>
        <v>#DIV/0!</v>
      </c>
      <c r="AA62" s="978" t="e">
        <f t="shared" si="26"/>
        <v>#DIV/0!</v>
      </c>
      <c r="AB62" s="978" t="e">
        <f t="shared" si="26"/>
        <v>#DIV/0!</v>
      </c>
      <c r="AC62" s="978" t="e">
        <f t="shared" si="26"/>
        <v>#DIV/0!</v>
      </c>
      <c r="AD62" s="978" t="e">
        <f aca="true" t="shared" si="27" ref="AD62:AJ62">AD60/AD64</f>
        <v>#DIV/0!</v>
      </c>
      <c r="AE62" s="978" t="e">
        <f t="shared" si="27"/>
        <v>#DIV/0!</v>
      </c>
      <c r="AF62" s="978" t="e">
        <f t="shared" si="27"/>
        <v>#DIV/0!</v>
      </c>
      <c r="AG62" s="978" t="e">
        <f t="shared" si="27"/>
        <v>#DIV/0!</v>
      </c>
      <c r="AH62" s="978" t="e">
        <f t="shared" si="27"/>
        <v>#DIV/0!</v>
      </c>
      <c r="AI62" s="978" t="e">
        <f t="shared" si="27"/>
        <v>#DIV/0!</v>
      </c>
      <c r="AJ62" s="978" t="e">
        <f t="shared" si="27"/>
        <v>#DIV/0!</v>
      </c>
      <c r="AK62" s="402"/>
      <c r="AL62" s="173"/>
      <c r="AM62" s="173"/>
      <c r="AN62" s="173"/>
      <c r="AO62" s="173"/>
    </row>
    <row r="63" spans="2:41" ht="18.75" customHeight="1">
      <c r="B63" s="408"/>
      <c r="C63" s="960"/>
      <c r="D63" s="960"/>
      <c r="E63" s="960"/>
      <c r="F63" s="960"/>
      <c r="G63" s="960"/>
      <c r="H63" s="960"/>
      <c r="I63" s="960"/>
      <c r="J63" s="960"/>
      <c r="K63" s="960"/>
      <c r="L63" s="960"/>
      <c r="M63" s="960"/>
      <c r="N63" s="960"/>
      <c r="O63" s="960"/>
      <c r="P63" s="960"/>
      <c r="Q63" s="960"/>
      <c r="R63" s="960"/>
      <c r="S63" s="960"/>
      <c r="T63" s="960"/>
      <c r="U63" s="960"/>
      <c r="V63" s="960"/>
      <c r="W63" s="960"/>
      <c r="X63" s="960"/>
      <c r="Y63" s="960"/>
      <c r="Z63" s="960"/>
      <c r="AA63" s="960"/>
      <c r="AB63" s="960"/>
      <c r="AC63" s="960"/>
      <c r="AD63" s="960"/>
      <c r="AE63" s="960"/>
      <c r="AF63" s="960"/>
      <c r="AG63" s="960"/>
      <c r="AH63" s="960"/>
      <c r="AI63" s="960"/>
      <c r="AJ63" s="960"/>
      <c r="AK63" s="402"/>
      <c r="AL63" s="173"/>
      <c r="AM63" s="173"/>
      <c r="AN63" s="173"/>
      <c r="AO63" s="173"/>
    </row>
    <row r="64" spans="2:41" ht="30" customHeight="1">
      <c r="B64" s="410" t="s">
        <v>469</v>
      </c>
      <c r="C64" s="962">
        <f>AJ64-C57</f>
        <v>0</v>
      </c>
      <c r="D64" s="962">
        <f>D53+D60</f>
        <v>0</v>
      </c>
      <c r="E64" s="962">
        <f aca="true" t="shared" si="28" ref="E64:AC64">E53+E60</f>
        <v>0</v>
      </c>
      <c r="F64" s="962">
        <f t="shared" si="28"/>
        <v>0</v>
      </c>
      <c r="G64" s="962">
        <f t="shared" si="28"/>
        <v>0</v>
      </c>
      <c r="H64" s="962">
        <f t="shared" si="28"/>
        <v>0</v>
      </c>
      <c r="I64" s="962">
        <f t="shared" si="28"/>
        <v>0</v>
      </c>
      <c r="J64" s="962">
        <f t="shared" si="28"/>
        <v>0</v>
      </c>
      <c r="K64" s="962">
        <f t="shared" si="28"/>
        <v>0</v>
      </c>
      <c r="L64" s="962">
        <f t="shared" si="28"/>
        <v>0</v>
      </c>
      <c r="M64" s="962">
        <f t="shared" si="28"/>
        <v>0</v>
      </c>
      <c r="N64" s="962">
        <f t="shared" si="28"/>
        <v>0</v>
      </c>
      <c r="O64" s="962">
        <f t="shared" si="28"/>
        <v>0</v>
      </c>
      <c r="P64" s="962">
        <f t="shared" si="28"/>
        <v>0</v>
      </c>
      <c r="Q64" s="962">
        <f t="shared" si="28"/>
        <v>0</v>
      </c>
      <c r="R64" s="962">
        <f t="shared" si="28"/>
        <v>0</v>
      </c>
      <c r="S64" s="962">
        <f t="shared" si="28"/>
        <v>0</v>
      </c>
      <c r="T64" s="962">
        <f t="shared" si="28"/>
        <v>0</v>
      </c>
      <c r="U64" s="962">
        <f t="shared" si="28"/>
        <v>0</v>
      </c>
      <c r="V64" s="962">
        <f t="shared" si="28"/>
        <v>0</v>
      </c>
      <c r="W64" s="962">
        <f t="shared" si="28"/>
        <v>0</v>
      </c>
      <c r="X64" s="962">
        <f t="shared" si="28"/>
        <v>0</v>
      </c>
      <c r="Y64" s="962">
        <f t="shared" si="28"/>
        <v>0</v>
      </c>
      <c r="Z64" s="962">
        <f t="shared" si="28"/>
        <v>0</v>
      </c>
      <c r="AA64" s="962">
        <f t="shared" si="28"/>
        <v>0</v>
      </c>
      <c r="AB64" s="962">
        <f t="shared" si="28"/>
        <v>0</v>
      </c>
      <c r="AC64" s="962">
        <f t="shared" si="28"/>
        <v>0</v>
      </c>
      <c r="AD64" s="962">
        <f aca="true" t="shared" si="29" ref="AD64:AJ64">AD53+AD60</f>
        <v>0</v>
      </c>
      <c r="AE64" s="962">
        <f t="shared" si="29"/>
        <v>0</v>
      </c>
      <c r="AF64" s="962">
        <f t="shared" si="29"/>
        <v>0</v>
      </c>
      <c r="AG64" s="962">
        <f t="shared" si="29"/>
        <v>0</v>
      </c>
      <c r="AH64" s="962">
        <f t="shared" si="29"/>
        <v>0</v>
      </c>
      <c r="AI64" s="962">
        <f t="shared" si="29"/>
        <v>0</v>
      </c>
      <c r="AJ64" s="962">
        <f t="shared" si="29"/>
        <v>0</v>
      </c>
      <c r="AK64" s="402"/>
      <c r="AL64" s="173"/>
      <c r="AM64" s="173"/>
      <c r="AN64" s="173"/>
      <c r="AO64" s="173"/>
    </row>
    <row r="65" spans="37:41" ht="12">
      <c r="AK65" s="173"/>
      <c r="AL65" s="173"/>
      <c r="AM65" s="173"/>
      <c r="AN65" s="173"/>
      <c r="AO65" s="173"/>
    </row>
    <row r="66" spans="1:41" ht="12">
      <c r="A66" s="411"/>
      <c r="B66" s="412"/>
      <c r="N66" s="63"/>
      <c r="AK66" s="173"/>
      <c r="AL66" s="173"/>
      <c r="AM66" s="173"/>
      <c r="AN66" s="173"/>
      <c r="AO66" s="173"/>
    </row>
    <row r="67" spans="1:41" ht="12">
      <c r="A67" s="413"/>
      <c r="B67" s="414" t="s">
        <v>296</v>
      </c>
      <c r="C67" s="183">
        <f>DATOS!C13</f>
        <v>0</v>
      </c>
      <c r="D67" s="173"/>
      <c r="AK67" s="173"/>
      <c r="AL67" s="173"/>
      <c r="AM67" s="173"/>
      <c r="AN67" s="173"/>
      <c r="AO67" s="173"/>
    </row>
    <row r="68" spans="3:41" ht="12">
      <c r="C68" s="412"/>
      <c r="D68" s="922"/>
      <c r="AK68" s="173"/>
      <c r="AL68" s="173"/>
      <c r="AM68" s="173"/>
      <c r="AN68" s="173"/>
      <c r="AO68" s="173"/>
    </row>
    <row r="69" spans="3:41" ht="12">
      <c r="C69" s="415"/>
      <c r="AK69" s="173"/>
      <c r="AL69" s="173"/>
      <c r="AM69" s="173"/>
      <c r="AN69" s="173"/>
      <c r="AO69" s="173"/>
    </row>
    <row r="70" spans="3:41" ht="12">
      <c r="C70" s="412"/>
      <c r="AK70" s="173"/>
      <c r="AL70" s="173"/>
      <c r="AM70" s="173"/>
      <c r="AN70" s="173"/>
      <c r="AO70" s="173"/>
    </row>
    <row r="71" spans="37:41" ht="12">
      <c r="AK71" s="173"/>
      <c r="AL71" s="173"/>
      <c r="AM71" s="173"/>
      <c r="AN71" s="173"/>
      <c r="AO71" s="173"/>
    </row>
    <row r="72" spans="37:41" ht="12">
      <c r="AK72" s="173"/>
      <c r="AL72" s="173"/>
      <c r="AM72" s="173"/>
      <c r="AN72" s="173"/>
      <c r="AO72" s="173"/>
    </row>
    <row r="73" spans="37:41" ht="12">
      <c r="AK73" s="173"/>
      <c r="AL73" s="173"/>
      <c r="AM73" s="173"/>
      <c r="AN73" s="173"/>
      <c r="AO73" s="173"/>
    </row>
    <row r="74" spans="37:41" ht="12">
      <c r="AK74" s="173"/>
      <c r="AL74" s="173"/>
      <c r="AM74" s="173"/>
      <c r="AN74" s="173"/>
      <c r="AO74" s="173"/>
    </row>
    <row r="75" spans="37:41" ht="12">
      <c r="AK75" s="173"/>
      <c r="AL75" s="173"/>
      <c r="AM75" s="173"/>
      <c r="AN75" s="173"/>
      <c r="AO75" s="173"/>
    </row>
    <row r="76" spans="37:41" ht="12">
      <c r="AK76" s="173"/>
      <c r="AL76" s="173"/>
      <c r="AM76" s="173"/>
      <c r="AN76" s="173"/>
      <c r="AO76" s="173"/>
    </row>
    <row r="77" spans="37:41" ht="12">
      <c r="AK77" s="173"/>
      <c r="AL77" s="173"/>
      <c r="AM77" s="173"/>
      <c r="AN77" s="173"/>
      <c r="AO77" s="173"/>
    </row>
    <row r="78" spans="37:41" ht="12">
      <c r="AK78" s="173"/>
      <c r="AL78" s="173"/>
      <c r="AM78" s="173"/>
      <c r="AN78" s="173"/>
      <c r="AO78" s="173"/>
    </row>
    <row r="79" spans="37:41" ht="12">
      <c r="AK79" s="173"/>
      <c r="AL79" s="173"/>
      <c r="AM79" s="173"/>
      <c r="AN79" s="173"/>
      <c r="AO79" s="173"/>
    </row>
    <row r="80" spans="37:41" ht="12">
      <c r="AK80" s="173"/>
      <c r="AL80" s="173"/>
      <c r="AM80" s="173"/>
      <c r="AN80" s="173"/>
      <c r="AO80" s="173"/>
    </row>
    <row r="81" spans="37:41" ht="12">
      <c r="AK81" s="173"/>
      <c r="AL81" s="173"/>
      <c r="AM81" s="173"/>
      <c r="AN81" s="173"/>
      <c r="AO81" s="173"/>
    </row>
    <row r="82" spans="37:41" ht="12">
      <c r="AK82" s="173"/>
      <c r="AL82" s="173"/>
      <c r="AM82" s="173"/>
      <c r="AN82" s="173"/>
      <c r="AO82" s="173"/>
    </row>
    <row r="83" spans="37:41" ht="12">
      <c r="AK83" s="173"/>
      <c r="AL83" s="173"/>
      <c r="AM83" s="173"/>
      <c r="AN83" s="173"/>
      <c r="AO83" s="173"/>
    </row>
    <row r="84" spans="37:41" ht="12">
      <c r="AK84" s="173"/>
      <c r="AL84" s="173"/>
      <c r="AM84" s="173"/>
      <c r="AN84" s="173"/>
      <c r="AO84" s="173"/>
    </row>
  </sheetData>
  <sheetProtection password="ECC8" sheet="1" objects="1" scenarios="1" selectLockedCells="1" selectUnlockedCells="1"/>
  <mergeCells count="14">
    <mergeCell ref="C5:E5"/>
    <mergeCell ref="V5:X5"/>
    <mergeCell ref="Y5:Z5"/>
    <mergeCell ref="V7:X7"/>
    <mergeCell ref="Y7:Z7"/>
    <mergeCell ref="V8:X8"/>
    <mergeCell ref="Y8:Z8"/>
    <mergeCell ref="B14:B15"/>
    <mergeCell ref="C6:E6"/>
    <mergeCell ref="C7:E7"/>
    <mergeCell ref="C8:E8"/>
    <mergeCell ref="D14:N14"/>
    <mergeCell ref="V6:X6"/>
    <mergeCell ref="Y6:Z6"/>
  </mergeCells>
  <printOptions horizontalCentered="1" verticalCentered="1"/>
  <pageMargins left="0.1968503937007874" right="0.11811023622047245" top="0.15748031496062992" bottom="0.15748031496062992" header="0.31496062992125984" footer="0.31496062992125984"/>
  <pageSetup fitToWidth="2" fitToHeight="1" horizontalDpi="600" verticalDpi="600" orientation="landscape" scale="48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zoomScaleSheetLayoutView="100" zoomScalePageLayoutView="0" workbookViewId="0" topLeftCell="A1">
      <selection activeCell="D9" sqref="D9"/>
    </sheetView>
  </sheetViews>
  <sheetFormatPr defaultColWidth="11.57421875" defaultRowHeight="12.75"/>
  <cols>
    <col min="1" max="1" width="16.140625" style="139" customWidth="1"/>
    <col min="2" max="2" width="33.28125" style="139" customWidth="1"/>
    <col min="3" max="3" width="33.00390625" style="139" customWidth="1"/>
    <col min="4" max="4" width="30.421875" style="139" customWidth="1"/>
    <col min="5" max="16384" width="11.421875" style="139" customWidth="1"/>
  </cols>
  <sheetData>
    <row r="1" s="63" customFormat="1" ht="12">
      <c r="G1" s="64"/>
    </row>
    <row r="2" spans="1:7" s="63" customFormat="1" ht="15">
      <c r="A2" s="1021" t="s">
        <v>12</v>
      </c>
      <c r="B2" s="1021"/>
      <c r="C2" s="1021"/>
      <c r="D2" s="1021"/>
      <c r="G2" s="64"/>
    </row>
    <row r="3" spans="1:7" s="63" customFormat="1" ht="15">
      <c r="A3" s="1021" t="s">
        <v>331</v>
      </c>
      <c r="B3" s="1021"/>
      <c r="C3" s="1021"/>
      <c r="D3" s="1021"/>
      <c r="G3" s="64"/>
    </row>
    <row r="4" spans="1:7" ht="24" customHeight="1">
      <c r="A4" s="137"/>
      <c r="B4" s="137"/>
      <c r="C4" s="137"/>
      <c r="D4" s="137"/>
      <c r="G4" s="140"/>
    </row>
    <row r="5" spans="1:7" s="63" customFormat="1" ht="13.5" customHeight="1">
      <c r="A5" s="1057" t="s">
        <v>337</v>
      </c>
      <c r="B5" s="1057"/>
      <c r="C5" s="1059">
        <f>DATOS!C5</f>
        <v>0</v>
      </c>
      <c r="D5" s="1059"/>
      <c r="G5" s="64"/>
    </row>
    <row r="6" spans="1:7" s="63" customFormat="1" ht="13.5" customHeight="1">
      <c r="A6" s="1057" t="s">
        <v>336</v>
      </c>
      <c r="B6" s="1057"/>
      <c r="C6" s="1059">
        <f>DATOS!C6</f>
        <v>0</v>
      </c>
      <c r="D6" s="1059"/>
      <c r="G6" s="64"/>
    </row>
    <row r="7" spans="1:7" s="63" customFormat="1" ht="13.5" customHeight="1">
      <c r="A7" s="1057" t="s">
        <v>335</v>
      </c>
      <c r="B7" s="1057"/>
      <c r="C7" s="1060">
        <f>DATOS!C7</f>
        <v>0</v>
      </c>
      <c r="D7" s="1060"/>
      <c r="G7" s="64"/>
    </row>
    <row r="8" spans="1:7" s="63" customFormat="1" ht="13.5" customHeight="1">
      <c r="A8" s="1057" t="s">
        <v>205</v>
      </c>
      <c r="B8" s="1057"/>
      <c r="C8" s="1059">
        <f>DATOS!C8</f>
        <v>0</v>
      </c>
      <c r="D8" s="1059"/>
      <c r="G8" s="64"/>
    </row>
    <row r="9" spans="1:7" s="63" customFormat="1" ht="24" customHeight="1">
      <c r="A9" s="86"/>
      <c r="B9" s="86"/>
      <c r="C9" s="86"/>
      <c r="D9" s="86"/>
      <c r="G9" s="64"/>
    </row>
    <row r="10" spans="1:4" ht="18" customHeight="1">
      <c r="A10" s="1056" t="s">
        <v>177</v>
      </c>
      <c r="B10" s="1056"/>
      <c r="C10" s="1056"/>
      <c r="D10" s="1056"/>
    </row>
    <row r="11" spans="1:4" ht="15">
      <c r="A11" s="1055" t="s">
        <v>125</v>
      </c>
      <c r="B11" s="1055"/>
      <c r="C11" s="1055"/>
      <c r="D11" s="1055"/>
    </row>
    <row r="12" spans="1:4" ht="12.75" thickBot="1">
      <c r="A12" s="423"/>
      <c r="B12" s="423"/>
      <c r="C12" s="424"/>
      <c r="D12" s="425"/>
    </row>
    <row r="13" spans="1:4" s="309" customFormat="1" ht="27.75" customHeight="1" thickBot="1">
      <c r="A13" s="426" t="s">
        <v>181</v>
      </c>
      <c r="B13" s="1097" t="s">
        <v>98</v>
      </c>
      <c r="C13" s="1098"/>
      <c r="D13" s="427" t="s">
        <v>295</v>
      </c>
    </row>
    <row r="14" spans="1:4" s="309" customFormat="1" ht="15">
      <c r="A14" s="428"/>
      <c r="B14" s="428"/>
      <c r="C14" s="429"/>
      <c r="D14" s="430"/>
    </row>
    <row r="15" spans="1:4" ht="33.75" customHeight="1">
      <c r="A15" s="431">
        <v>1</v>
      </c>
      <c r="B15" s="1095" t="s">
        <v>179</v>
      </c>
      <c r="C15" s="1096"/>
      <c r="D15" s="112"/>
    </row>
    <row r="16" spans="1:4" ht="15">
      <c r="A16" s="431"/>
      <c r="B16" s="434"/>
      <c r="C16" s="433"/>
      <c r="D16" s="435"/>
    </row>
    <row r="17" spans="1:4" ht="33.75" customHeight="1">
      <c r="A17" s="431">
        <v>2</v>
      </c>
      <c r="B17" s="1095" t="s">
        <v>178</v>
      </c>
      <c r="C17" s="1096"/>
      <c r="D17" s="112"/>
    </row>
    <row r="18" spans="1:4" ht="13.5" customHeight="1">
      <c r="A18" s="431"/>
      <c r="B18" s="436"/>
      <c r="C18" s="437"/>
      <c r="D18" s="438"/>
    </row>
    <row r="19" spans="1:4" ht="33.75" customHeight="1">
      <c r="A19" s="431">
        <v>3</v>
      </c>
      <c r="B19" s="1095" t="s">
        <v>315</v>
      </c>
      <c r="C19" s="1096"/>
      <c r="D19" s="112"/>
    </row>
    <row r="20" spans="1:4" ht="15.75" customHeight="1">
      <c r="A20" s="431"/>
      <c r="B20" s="432"/>
      <c r="C20" s="433"/>
      <c r="D20" s="439"/>
    </row>
    <row r="21" spans="1:4" ht="33.75" customHeight="1">
      <c r="A21" s="431">
        <v>4</v>
      </c>
      <c r="B21" s="432" t="s">
        <v>278</v>
      </c>
      <c r="C21" s="433"/>
      <c r="D21" s="112"/>
    </row>
    <row r="22" spans="1:4" ht="15">
      <c r="A22" s="431"/>
      <c r="B22" s="436"/>
      <c r="C22" s="437"/>
      <c r="D22" s="438"/>
    </row>
    <row r="23" spans="1:4" ht="33.75" customHeight="1">
      <c r="A23" s="431">
        <v>5</v>
      </c>
      <c r="B23" s="1095" t="s">
        <v>279</v>
      </c>
      <c r="C23" s="1096"/>
      <c r="D23" s="440">
        <f>(D17+D15+D19+D21)*0.03</f>
        <v>0</v>
      </c>
    </row>
    <row r="24" spans="1:4" ht="15">
      <c r="A24" s="441"/>
      <c r="B24" s="442"/>
      <c r="C24" s="443"/>
      <c r="D24" s="435"/>
    </row>
    <row r="25" spans="1:4" ht="15.75" thickBot="1">
      <c r="A25" s="441"/>
      <c r="B25" s="444"/>
      <c r="C25" s="445"/>
      <c r="D25" s="446"/>
    </row>
    <row r="26" spans="1:4" s="449" customFormat="1" ht="36.75" customHeight="1" thickBot="1">
      <c r="A26" s="447" t="s">
        <v>281</v>
      </c>
      <c r="B26" s="1099" t="s">
        <v>470</v>
      </c>
      <c r="C26" s="1100"/>
      <c r="D26" s="448">
        <f>D15+D17+D19+D21+D23</f>
        <v>0</v>
      </c>
    </row>
    <row r="27" spans="1:4" s="449" customFormat="1" ht="21.75" customHeight="1">
      <c r="A27" s="450"/>
      <c r="B27" s="451"/>
      <c r="C27" s="451"/>
      <c r="D27" s="452"/>
    </row>
    <row r="28" spans="1:4" ht="20.25" customHeight="1">
      <c r="A28" s="134">
        <v>6</v>
      </c>
      <c r="B28" s="453" t="s">
        <v>172</v>
      </c>
      <c r="C28" s="454"/>
      <c r="D28" s="112"/>
    </row>
    <row r="29" ht="12">
      <c r="D29" s="267"/>
    </row>
    <row r="30" spans="1:4" ht="38.25" customHeight="1">
      <c r="A30" s="134">
        <v>7</v>
      </c>
      <c r="B30" s="1102" t="s">
        <v>316</v>
      </c>
      <c r="C30" s="1103"/>
      <c r="D30" s="439">
        <f>D28*0.03</f>
        <v>0</v>
      </c>
    </row>
    <row r="31" spans="1:4" ht="15.75" thickBot="1">
      <c r="A31" s="455"/>
      <c r="B31" s="456"/>
      <c r="C31" s="456"/>
      <c r="D31" s="457"/>
    </row>
    <row r="32" spans="1:4" ht="35.25" customHeight="1" thickBot="1">
      <c r="A32" s="458" t="s">
        <v>170</v>
      </c>
      <c r="B32" s="1099" t="s">
        <v>471</v>
      </c>
      <c r="C32" s="1100"/>
      <c r="D32" s="448">
        <f>D28+D30</f>
        <v>0</v>
      </c>
    </row>
    <row r="33" spans="1:4" ht="12.75" thickBot="1">
      <c r="A33" s="459"/>
      <c r="B33" s="459"/>
      <c r="C33" s="460"/>
      <c r="D33" s="461"/>
    </row>
    <row r="34" spans="1:4" s="449" customFormat="1" ht="48" customHeight="1" thickBot="1">
      <c r="A34" s="458" t="s">
        <v>171</v>
      </c>
      <c r="B34" s="1099" t="s">
        <v>362</v>
      </c>
      <c r="C34" s="1100"/>
      <c r="D34" s="462">
        <f>D26+D32</f>
        <v>0</v>
      </c>
    </row>
    <row r="35" spans="3:4" ht="12">
      <c r="C35" s="463"/>
      <c r="D35" s="464"/>
    </row>
    <row r="36" spans="1:4" ht="12">
      <c r="A36" s="139" t="s">
        <v>280</v>
      </c>
      <c r="C36" s="463"/>
      <c r="D36" s="464"/>
    </row>
    <row r="37" spans="1:4" ht="12">
      <c r="A37" s="139" t="s">
        <v>173</v>
      </c>
      <c r="C37" s="463"/>
      <c r="D37" s="464"/>
    </row>
    <row r="38" spans="1:4" ht="12">
      <c r="A38" s="141"/>
      <c r="B38" s="141"/>
      <c r="C38" s="465"/>
      <c r="D38" s="464"/>
    </row>
    <row r="39" spans="1:3" ht="12">
      <c r="A39" s="1101" t="s">
        <v>152</v>
      </c>
      <c r="B39" s="1101"/>
      <c r="C39" s="466">
        <f>DATOS!C13</f>
        <v>0</v>
      </c>
    </row>
    <row r="40" spans="1:3" ht="12">
      <c r="A40" s="141"/>
      <c r="B40" s="141"/>
      <c r="C40" s="141"/>
    </row>
  </sheetData>
  <sheetProtection password="ECC8" sheet="1" selectLockedCells="1"/>
  <mergeCells count="22">
    <mergeCell ref="B32:C32"/>
    <mergeCell ref="A39:B39"/>
    <mergeCell ref="B34:C34"/>
    <mergeCell ref="B23:C23"/>
    <mergeCell ref="B26:C26"/>
    <mergeCell ref="B30:C30"/>
    <mergeCell ref="A2:D2"/>
    <mergeCell ref="A3:D3"/>
    <mergeCell ref="A5:B5"/>
    <mergeCell ref="C8:D8"/>
    <mergeCell ref="C7:D7"/>
    <mergeCell ref="A6:B6"/>
    <mergeCell ref="C5:D5"/>
    <mergeCell ref="A7:B7"/>
    <mergeCell ref="C6:D6"/>
    <mergeCell ref="A8:B8"/>
    <mergeCell ref="A10:D10"/>
    <mergeCell ref="B15:C15"/>
    <mergeCell ref="B19:C19"/>
    <mergeCell ref="B13:C13"/>
    <mergeCell ref="A11:D11"/>
    <mergeCell ref="B17:C17"/>
  </mergeCells>
  <dataValidations count="1">
    <dataValidation type="custom" allowBlank="1" showInputMessage="1" showErrorMessage="1" sqref="D15">
      <formula1>IF(D15&gt;D17*0.03001,"ERROR",D17*0.03001)</formula1>
    </dataValidation>
  </dataValidations>
  <printOptions horizontalCentered="1" verticalCentered="1"/>
  <pageMargins left="0.5905511811023623" right="0.5905511811023623" top="0.5905511811023623" bottom="0.4724409448818898" header="0.2362204724409449" footer="0.1968503937007874"/>
  <pageSetup fitToHeight="1" fitToWidth="1" orientation="portrait" scale="75"/>
  <headerFooter alignWithMargins="0">
    <oddHeader>&amp;R&amp;"Arial Narrow,Bold"Formatos Financieros</oddHeader>
    <oddFooter>&amp;R&amp;P de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6"/>
  <sheetViews>
    <sheetView zoomScale="75" zoomScaleNormal="75" zoomScaleSheetLayoutView="70" zoomScalePageLayoutView="0" workbookViewId="0" topLeftCell="A1">
      <selection activeCell="K10" sqref="K10"/>
    </sheetView>
  </sheetViews>
  <sheetFormatPr defaultColWidth="11.57421875" defaultRowHeight="12.75"/>
  <cols>
    <col min="1" max="1" width="6.140625" style="139" customWidth="1"/>
    <col min="2" max="2" width="60.7109375" style="139" customWidth="1"/>
    <col min="3" max="3" width="20.00390625" style="139" customWidth="1"/>
    <col min="4" max="4" width="18.8515625" style="139" customWidth="1"/>
    <col min="5" max="5" width="17.8515625" style="139" customWidth="1"/>
    <col min="6" max="6" width="20.28125" style="139" customWidth="1"/>
    <col min="7" max="7" width="19.8515625" style="139" customWidth="1"/>
    <col min="8" max="8" width="22.421875" style="139" customWidth="1"/>
    <col min="9" max="9" width="11.421875" style="139" customWidth="1"/>
    <col min="10" max="10" width="13.8515625" style="139" customWidth="1"/>
    <col min="11" max="11" width="17.140625" style="139" customWidth="1"/>
    <col min="12" max="13" width="13.7109375" style="139" customWidth="1"/>
    <col min="14" max="14" width="13.140625" style="139" bestFit="1" customWidth="1"/>
    <col min="15" max="15" width="2.140625" style="139" customWidth="1"/>
    <col min="16" max="16" width="14.7109375" style="139" customWidth="1"/>
    <col min="17" max="17" width="14.8515625" style="139" customWidth="1"/>
    <col min="18" max="16384" width="11.421875" style="139" customWidth="1"/>
  </cols>
  <sheetData>
    <row r="1" s="63" customFormat="1" ht="12">
      <c r="L1" s="64"/>
    </row>
    <row r="2" spans="1:12" s="63" customFormat="1" ht="16.5">
      <c r="A2" s="1021" t="s">
        <v>12</v>
      </c>
      <c r="B2" s="1021"/>
      <c r="C2" s="1021"/>
      <c r="D2" s="1021"/>
      <c r="E2" s="1021"/>
      <c r="F2" s="1021"/>
      <c r="G2" s="1021"/>
      <c r="H2" s="1021"/>
      <c r="I2" s="82"/>
      <c r="L2" s="64"/>
    </row>
    <row r="3" spans="1:12" s="63" customFormat="1" ht="16.5">
      <c r="A3" s="1021" t="s">
        <v>331</v>
      </c>
      <c r="B3" s="1021"/>
      <c r="C3" s="1021"/>
      <c r="D3" s="1021"/>
      <c r="E3" s="1021"/>
      <c r="F3" s="1021"/>
      <c r="G3" s="1021"/>
      <c r="H3" s="1021"/>
      <c r="I3" s="82"/>
      <c r="L3" s="64"/>
    </row>
    <row r="4" spans="1:12" ht="24" customHeight="1">
      <c r="A4" s="137"/>
      <c r="B4" s="137"/>
      <c r="C4" s="137"/>
      <c r="D4" s="137"/>
      <c r="E4" s="137"/>
      <c r="F4" s="137"/>
      <c r="G4" s="138"/>
      <c r="L4" s="140"/>
    </row>
    <row r="5" spans="1:12" s="63" customFormat="1" ht="14.25" customHeight="1">
      <c r="A5" s="1057" t="s">
        <v>337</v>
      </c>
      <c r="B5" s="1057"/>
      <c r="C5" s="1057"/>
      <c r="D5" s="43">
        <f>DATOS!C5</f>
        <v>0</v>
      </c>
      <c r="F5" s="132"/>
      <c r="G5" s="132"/>
      <c r="L5" s="64"/>
    </row>
    <row r="6" spans="1:12" s="63" customFormat="1" ht="14.25" customHeight="1">
      <c r="A6" s="1057" t="s">
        <v>336</v>
      </c>
      <c r="B6" s="1057"/>
      <c r="C6" s="1057"/>
      <c r="D6" s="43">
        <f>DATOS!C6</f>
        <v>0</v>
      </c>
      <c r="F6" s="132"/>
      <c r="G6" s="132"/>
      <c r="L6" s="64"/>
    </row>
    <row r="7" spans="1:12" s="63" customFormat="1" ht="14.25" customHeight="1">
      <c r="A7" s="1057" t="s">
        <v>335</v>
      </c>
      <c r="B7" s="1057"/>
      <c r="C7" s="1057"/>
      <c r="D7" s="121">
        <f>DATOS!C7</f>
        <v>0</v>
      </c>
      <c r="F7" s="132"/>
      <c r="G7" s="132"/>
      <c r="L7" s="64"/>
    </row>
    <row r="8" spans="1:12" s="63" customFormat="1" ht="14.25" customHeight="1">
      <c r="A8" s="1057" t="s">
        <v>205</v>
      </c>
      <c r="B8" s="1057"/>
      <c r="C8" s="1057"/>
      <c r="D8" s="43">
        <f>DATOS!C8</f>
        <v>0</v>
      </c>
      <c r="F8" s="132"/>
      <c r="G8" s="132"/>
      <c r="L8" s="64"/>
    </row>
    <row r="9" spans="1:12" s="63" customFormat="1" ht="24" customHeight="1">
      <c r="A9" s="86"/>
      <c r="B9" s="86"/>
      <c r="C9" s="86"/>
      <c r="D9" s="86"/>
      <c r="E9" s="47"/>
      <c r="F9" s="47"/>
      <c r="G9" s="47"/>
      <c r="L9" s="64"/>
    </row>
    <row r="10" spans="1:8" ht="24" customHeight="1">
      <c r="A10" s="1121" t="s">
        <v>180</v>
      </c>
      <c r="B10" s="1121"/>
      <c r="C10" s="1121"/>
      <c r="D10" s="1121"/>
      <c r="E10" s="1121"/>
      <c r="F10" s="1121"/>
      <c r="G10" s="1121"/>
      <c r="H10" s="1121"/>
    </row>
    <row r="11" spans="1:8" ht="24" customHeight="1">
      <c r="A11" s="1116" t="s">
        <v>191</v>
      </c>
      <c r="B11" s="1116"/>
      <c r="C11" s="1116"/>
      <c r="D11" s="1116"/>
      <c r="E11" s="1116"/>
      <c r="F11" s="1116"/>
      <c r="G11" s="1116"/>
      <c r="H11" s="1116"/>
    </row>
    <row r="12" spans="1:8" ht="12.75" thickBot="1">
      <c r="A12" s="1122"/>
      <c r="B12" s="1123"/>
      <c r="C12" s="1123"/>
      <c r="D12" s="1123"/>
      <c r="E12" s="1123"/>
      <c r="F12" s="1123"/>
      <c r="G12" s="1123"/>
      <c r="H12" s="1123"/>
    </row>
    <row r="13" spans="1:8" ht="41.25" customHeight="1" thickTop="1">
      <c r="A13" s="1110" t="s">
        <v>97</v>
      </c>
      <c r="B13" s="1112" t="s">
        <v>98</v>
      </c>
      <c r="C13" s="210" t="s">
        <v>191</v>
      </c>
      <c r="D13" s="211"/>
      <c r="E13" s="212"/>
      <c r="F13" s="213"/>
      <c r="G13" s="214"/>
      <c r="H13" s="215"/>
    </row>
    <row r="14" spans="1:8" ht="51.75" customHeight="1" thickBot="1">
      <c r="A14" s="1111"/>
      <c r="B14" s="1113"/>
      <c r="C14" s="216" t="s">
        <v>272</v>
      </c>
      <c r="D14" s="216"/>
      <c r="E14" s="217"/>
      <c r="F14" s="218" t="s">
        <v>477</v>
      </c>
      <c r="G14" s="219" t="s">
        <v>478</v>
      </c>
      <c r="H14" s="220" t="s">
        <v>424</v>
      </c>
    </row>
    <row r="15" spans="1:8" ht="58.5" customHeight="1" thickBot="1" thickTop="1">
      <c r="A15" s="221"/>
      <c r="B15" s="222" t="s">
        <v>125</v>
      </c>
      <c r="C15" s="223" t="s">
        <v>196</v>
      </c>
      <c r="D15" s="223" t="s">
        <v>413</v>
      </c>
      <c r="E15" s="223" t="s">
        <v>425</v>
      </c>
      <c r="F15" s="224" t="s">
        <v>282</v>
      </c>
      <c r="G15" s="225" t="s">
        <v>188</v>
      </c>
      <c r="H15" s="225" t="s">
        <v>284</v>
      </c>
    </row>
    <row r="16" spans="1:8" ht="27" customHeight="1" thickTop="1">
      <c r="A16" s="226"/>
      <c r="B16" s="227"/>
      <c r="C16" s="228"/>
      <c r="D16" s="228"/>
      <c r="E16" s="229"/>
      <c r="F16" s="230"/>
      <c r="G16" s="231" t="s">
        <v>103</v>
      </c>
      <c r="H16" s="232"/>
    </row>
    <row r="17" spans="1:11" ht="30.75" customHeight="1">
      <c r="A17" s="233">
        <v>1</v>
      </c>
      <c r="B17" s="170" t="s">
        <v>214</v>
      </c>
      <c r="C17" s="234">
        <f>3!D15</f>
        <v>0</v>
      </c>
      <c r="D17" s="234">
        <f>E17+F17</f>
        <v>0</v>
      </c>
      <c r="E17" s="235">
        <f>IF(C17-F17&gt;C17*0.49,C17*0.49,C17-F17)</f>
        <v>0</v>
      </c>
      <c r="F17" s="236">
        <f>G17+H17</f>
        <v>0</v>
      </c>
      <c r="G17" s="237">
        <f>4C!C17</f>
        <v>0</v>
      </c>
      <c r="H17" s="234">
        <f>4B!C17</f>
        <v>0</v>
      </c>
      <c r="J17" s="916"/>
      <c r="K17" s="267"/>
    </row>
    <row r="18" spans="1:11" ht="25.5" customHeight="1">
      <c r="A18" s="233">
        <v>2</v>
      </c>
      <c r="B18" s="238" t="s">
        <v>317</v>
      </c>
      <c r="C18" s="234">
        <f>3!D17</f>
        <v>0</v>
      </c>
      <c r="D18" s="234">
        <f>E18+F18</f>
        <v>0</v>
      </c>
      <c r="E18" s="235">
        <f>IF(C18-F18&gt;C18*0.49,C18*0.49,C18-F18)</f>
        <v>0</v>
      </c>
      <c r="F18" s="236">
        <f>G18+H18</f>
        <v>0</v>
      </c>
      <c r="G18" s="237">
        <f>4C!C18</f>
        <v>0</v>
      </c>
      <c r="H18" s="234">
        <f>4B!C18</f>
        <v>0</v>
      </c>
      <c r="J18" s="916"/>
      <c r="K18" s="267"/>
    </row>
    <row r="19" spans="1:11" ht="21.75" customHeight="1">
      <c r="A19" s="233">
        <v>3</v>
      </c>
      <c r="B19" s="170" t="s">
        <v>315</v>
      </c>
      <c r="C19" s="234">
        <f>3!D19</f>
        <v>0</v>
      </c>
      <c r="D19" s="234">
        <f>E19+F19</f>
        <v>0</v>
      </c>
      <c r="E19" s="235">
        <f>IF(C19-F19&gt;C19*0.49,C19*0.49,C19-F19)</f>
        <v>0</v>
      </c>
      <c r="F19" s="236">
        <f>G19+H19</f>
        <v>0</v>
      </c>
      <c r="G19" s="237">
        <f>4C!C19</f>
        <v>0</v>
      </c>
      <c r="H19" s="234">
        <f>4B!C19</f>
        <v>0</v>
      </c>
      <c r="J19" s="916">
        <f>C19-D19</f>
        <v>0</v>
      </c>
      <c r="K19" s="267"/>
    </row>
    <row r="20" spans="1:11" ht="21.75" customHeight="1">
      <c r="A20" s="233">
        <v>4</v>
      </c>
      <c r="B20" s="170" t="s">
        <v>278</v>
      </c>
      <c r="C20" s="234">
        <f>3!D21</f>
        <v>0</v>
      </c>
      <c r="D20" s="234">
        <f>E20+F20</f>
        <v>0</v>
      </c>
      <c r="E20" s="235">
        <f>IF(C20-F20&gt;C20*0.49,C20*0.49,C20-F20)</f>
        <v>0</v>
      </c>
      <c r="F20" s="236">
        <f>G20+H20</f>
        <v>0</v>
      </c>
      <c r="G20" s="237">
        <f>4C!C20</f>
        <v>0</v>
      </c>
      <c r="H20" s="234">
        <f>4B!C20</f>
        <v>0</v>
      </c>
      <c r="J20" s="916"/>
      <c r="K20" s="267"/>
    </row>
    <row r="21" spans="1:11" ht="26.25" customHeight="1">
      <c r="A21" s="239">
        <v>5</v>
      </c>
      <c r="B21" s="238" t="s">
        <v>76</v>
      </c>
      <c r="C21" s="234">
        <f>3!D23</f>
        <v>0</v>
      </c>
      <c r="D21" s="234">
        <f>E21+F21</f>
        <v>0</v>
      </c>
      <c r="E21" s="235">
        <f>IF(C21-F21&gt;C21*0.49,C21*0.49,C21-F21)</f>
        <v>0</v>
      </c>
      <c r="F21" s="236">
        <f>G21+H21</f>
        <v>0</v>
      </c>
      <c r="G21" s="237">
        <f>4C!C21</f>
        <v>0</v>
      </c>
      <c r="H21" s="234">
        <f>4B!C21</f>
        <v>0</v>
      </c>
      <c r="J21" s="916"/>
      <c r="K21" s="267"/>
    </row>
    <row r="22" spans="1:10" ht="15" customHeight="1">
      <c r="A22" s="240"/>
      <c r="B22" s="918" t="s">
        <v>472</v>
      </c>
      <c r="C22" s="241"/>
      <c r="D22" s="242"/>
      <c r="E22" s="242">
        <f>SUM(E17:E21)</f>
        <v>0</v>
      </c>
      <c r="F22" s="243"/>
      <c r="G22" s="244"/>
      <c r="H22" s="245"/>
      <c r="J22" s="917"/>
    </row>
    <row r="23" spans="1:8" ht="15" customHeight="1">
      <c r="A23" s="240"/>
      <c r="B23" s="246" t="s">
        <v>287</v>
      </c>
      <c r="C23" s="247"/>
      <c r="D23" s="248"/>
      <c r="E23" s="248">
        <f>DATOS!D37</f>
        <v>0</v>
      </c>
      <c r="F23" s="249"/>
      <c r="G23" s="250"/>
      <c r="H23" s="251"/>
    </row>
    <row r="24" spans="1:8" ht="15" customHeight="1">
      <c r="A24" s="252"/>
      <c r="B24" s="964" t="s">
        <v>473</v>
      </c>
      <c r="C24" s="247"/>
      <c r="D24" s="248"/>
      <c r="E24" s="248">
        <f>E22-E23</f>
        <v>0</v>
      </c>
      <c r="F24" s="249"/>
      <c r="G24" s="253"/>
      <c r="H24" s="251"/>
    </row>
    <row r="25" spans="1:8" ht="15" customHeight="1">
      <c r="A25" s="254"/>
      <c r="B25" s="255" t="s">
        <v>330</v>
      </c>
      <c r="C25" s="256"/>
      <c r="D25" s="257"/>
      <c r="E25" s="257"/>
      <c r="F25" s="258"/>
      <c r="G25" s="259">
        <f>C26*0.25</f>
        <v>0</v>
      </c>
      <c r="H25" s="260"/>
    </row>
    <row r="26" spans="1:10" ht="27.75" customHeight="1" thickBot="1">
      <c r="A26" s="1119" t="s">
        <v>474</v>
      </c>
      <c r="B26" s="1120"/>
      <c r="C26" s="263">
        <f>SUM(C17:C21)</f>
        <v>0</v>
      </c>
      <c r="D26" s="263">
        <f>SUM(D17:D21)</f>
        <v>0</v>
      </c>
      <c r="E26" s="263">
        <f>IF(SUM(E17:E21)&gt;DATOS!D37,DATOS!D37,SUM(E17:E21))</f>
        <v>0</v>
      </c>
      <c r="F26" s="264">
        <f>SUM(F17:F21)</f>
        <v>0</v>
      </c>
      <c r="G26" s="265">
        <f>SUM(G17:G21)</f>
        <v>0</v>
      </c>
      <c r="H26" s="266">
        <f>SUM(H17:H21)</f>
        <v>0</v>
      </c>
      <c r="J26" s="267"/>
    </row>
    <row r="27" spans="1:10" ht="27.75" customHeight="1" thickBot="1" thickTop="1">
      <c r="A27" s="261"/>
      <c r="B27" s="262"/>
      <c r="C27" s="266"/>
      <c r="D27" s="266"/>
      <c r="E27" s="266"/>
      <c r="F27" s="268" t="e">
        <f>G27+H27</f>
        <v>#DIV/0!</v>
      </c>
      <c r="G27" s="268" t="e">
        <f>G26/F26</f>
        <v>#DIV/0!</v>
      </c>
      <c r="H27" s="268" t="e">
        <f>H26/F26</f>
        <v>#DIV/0!</v>
      </c>
      <c r="J27" s="267"/>
    </row>
    <row r="28" spans="1:8" s="274" customFormat="1" ht="57" customHeight="1" thickBot="1" thickTop="1">
      <c r="A28" s="269"/>
      <c r="B28" s="270" t="s">
        <v>475</v>
      </c>
      <c r="C28" s="271"/>
      <c r="D28" s="271"/>
      <c r="E28" s="272" t="str">
        <f>IF(E24&lt;=0,"Cifras dentro de rango FONADIN","CIFRAS INCORRECTAS FONADIN")</f>
        <v>Cifras dentro de rango FONADIN</v>
      </c>
      <c r="F28" s="273"/>
      <c r="G28" s="272" t="str">
        <f>IF(G36&lt;C36*0.25,"Aportación de CAPITAL RIESGO menor a lo solicitado","Aportación del CAPITAL DE RIESGO dentro de lo solicitado")</f>
        <v>Aportación del CAPITAL DE RIESGO dentro de lo solicitado</v>
      </c>
      <c r="H28" s="271"/>
    </row>
    <row r="29" ht="12.75" thickTop="1"/>
    <row r="30" spans="1:8" ht="22.5" customHeight="1" hidden="1" thickBot="1" thickTop="1">
      <c r="A30" s="240">
        <v>8</v>
      </c>
      <c r="B30" s="275"/>
      <c r="C30" s="234">
        <f>E30+G30+H30</f>
        <v>0</v>
      </c>
      <c r="D30" s="251"/>
      <c r="E30" s="276"/>
      <c r="F30" s="277"/>
      <c r="G30" s="234">
        <f>4C!C25</f>
        <v>0</v>
      </c>
      <c r="H30" s="234">
        <f>4B!C25</f>
        <v>0</v>
      </c>
    </row>
    <row r="31" spans="1:8" ht="19.5" hidden="1">
      <c r="A31" s="278"/>
      <c r="B31" s="279"/>
      <c r="C31" s="280" t="s">
        <v>120</v>
      </c>
      <c r="D31" s="281"/>
      <c r="E31" s="282"/>
      <c r="F31" s="280" t="s">
        <v>121</v>
      </c>
      <c r="G31" s="280" t="s">
        <v>122</v>
      </c>
      <c r="H31" s="280" t="s">
        <v>123</v>
      </c>
    </row>
    <row r="32" spans="1:8" s="274" customFormat="1" ht="31.5" customHeight="1" thickBot="1">
      <c r="A32" s="1114" t="s">
        <v>476</v>
      </c>
      <c r="B32" s="1115"/>
      <c r="C32" s="283">
        <f>C33+C34</f>
        <v>0</v>
      </c>
      <c r="D32" s="283">
        <f>D33+D34</f>
        <v>0</v>
      </c>
      <c r="E32" s="284"/>
      <c r="F32" s="285">
        <f>F33+F34</f>
        <v>0</v>
      </c>
      <c r="G32" s="286">
        <f>G33+G34</f>
        <v>0</v>
      </c>
      <c r="H32" s="286">
        <f>H33+H34</f>
        <v>0</v>
      </c>
    </row>
    <row r="33" spans="1:8" s="274" customFormat="1" ht="22.5" customHeight="1" thickBot="1" thickTop="1">
      <c r="A33" s="287">
        <v>6</v>
      </c>
      <c r="B33" s="288" t="s">
        <v>172</v>
      </c>
      <c r="C33" s="289">
        <f>3!D28</f>
        <v>0</v>
      </c>
      <c r="D33" s="289">
        <f>F33</f>
        <v>0</v>
      </c>
      <c r="E33" s="290"/>
      <c r="F33" s="291">
        <f>G33+H33</f>
        <v>0</v>
      </c>
      <c r="G33" s="289">
        <f>4C!C25</f>
        <v>0</v>
      </c>
      <c r="H33" s="289">
        <f>4B!C25</f>
        <v>0</v>
      </c>
    </row>
    <row r="34" spans="1:8" ht="27.75" customHeight="1" thickBot="1" thickTop="1">
      <c r="A34" s="287">
        <v>7</v>
      </c>
      <c r="B34" s="288" t="s">
        <v>229</v>
      </c>
      <c r="C34" s="289">
        <f>3!D30</f>
        <v>0</v>
      </c>
      <c r="D34" s="289">
        <f>F34</f>
        <v>0</v>
      </c>
      <c r="E34" s="290"/>
      <c r="F34" s="291">
        <f>G34+H34</f>
        <v>0</v>
      </c>
      <c r="G34" s="289">
        <f>4C!C26</f>
        <v>0</v>
      </c>
      <c r="H34" s="289">
        <f>4B!C26</f>
        <v>0</v>
      </c>
    </row>
    <row r="35" spans="1:8" ht="23.25" customHeight="1" thickBot="1">
      <c r="A35" s="292"/>
      <c r="B35" s="293"/>
      <c r="C35" s="294"/>
      <c r="D35" s="294"/>
      <c r="E35" s="294"/>
      <c r="F35" s="268" t="e">
        <f>G35+H35</f>
        <v>#DIV/0!</v>
      </c>
      <c r="G35" s="268" t="e">
        <f>G34/F34</f>
        <v>#DIV/0!</v>
      </c>
      <c r="H35" s="268" t="e">
        <f>H34/F34</f>
        <v>#DIV/0!</v>
      </c>
    </row>
    <row r="36" spans="1:8" s="274" customFormat="1" ht="31.5" customHeight="1" thickBot="1" thickTop="1">
      <c r="A36" s="1117" t="s">
        <v>125</v>
      </c>
      <c r="B36" s="1118"/>
      <c r="C36" s="263">
        <f>C26+C32</f>
        <v>0</v>
      </c>
      <c r="D36" s="266">
        <f>E36+F36</f>
        <v>0</v>
      </c>
      <c r="E36" s="266">
        <f>E32+E26</f>
        <v>0</v>
      </c>
      <c r="F36" s="295">
        <f>G36+H36</f>
        <v>0</v>
      </c>
      <c r="G36" s="266">
        <f>G32+G26</f>
        <v>0</v>
      </c>
      <c r="H36" s="266">
        <f>H32+H26</f>
        <v>0</v>
      </c>
    </row>
    <row r="37" spans="6:8" ht="23.25" customHeight="1" thickBot="1" thickTop="1">
      <c r="F37" s="268"/>
      <c r="G37" s="268" t="e">
        <f>G36/C36</f>
        <v>#DIV/0!</v>
      </c>
      <c r="H37" s="268" t="e">
        <f>H36/C36</f>
        <v>#DIV/0!</v>
      </c>
    </row>
    <row r="38" spans="1:8" ht="35.25" customHeight="1" thickBot="1" thickTop="1">
      <c r="A38" s="1106" t="s">
        <v>230</v>
      </c>
      <c r="B38" s="1107"/>
      <c r="C38" s="296">
        <f>E38+G38+H38</f>
        <v>0</v>
      </c>
      <c r="D38" s="297">
        <f>F38</f>
        <v>0</v>
      </c>
      <c r="E38" s="298"/>
      <c r="F38" s="299">
        <f>G38+H38</f>
        <v>0</v>
      </c>
      <c r="G38" s="297">
        <f>4C!C30</f>
        <v>0</v>
      </c>
      <c r="H38" s="297">
        <f>4B!C30</f>
        <v>0</v>
      </c>
    </row>
    <row r="39" spans="1:8" ht="31.5" customHeight="1" thickBot="1" thickTop="1">
      <c r="A39" s="1108" t="s">
        <v>322</v>
      </c>
      <c r="B39" s="1109"/>
      <c r="C39" s="260">
        <f>E39+G39+H39</f>
        <v>0</v>
      </c>
      <c r="D39" s="300">
        <f>F39</f>
        <v>0</v>
      </c>
      <c r="E39" s="301"/>
      <c r="F39" s="302">
        <f>G39+H39</f>
        <v>0</v>
      </c>
      <c r="G39" s="300">
        <f>4C!C31</f>
        <v>0</v>
      </c>
      <c r="H39" s="297">
        <f>4B!C31</f>
        <v>0</v>
      </c>
    </row>
    <row r="40" spans="1:8" ht="36" customHeight="1" thickTop="1">
      <c r="A40" s="303" t="s">
        <v>323</v>
      </c>
      <c r="B40" s="304"/>
      <c r="C40" s="260">
        <f>5!C53</f>
        <v>0</v>
      </c>
      <c r="D40" s="300">
        <f>F40</f>
        <v>0</v>
      </c>
      <c r="E40" s="305"/>
      <c r="F40" s="300">
        <f>H40</f>
        <v>0</v>
      </c>
      <c r="G40" s="306"/>
      <c r="H40" s="297">
        <f>5!C53</f>
        <v>0</v>
      </c>
    </row>
    <row r="41" spans="1:8" ht="31.5" customHeight="1">
      <c r="A41" s="1108" t="s">
        <v>324</v>
      </c>
      <c r="B41" s="1109"/>
      <c r="C41" s="307">
        <f>5A!G52</f>
        <v>0</v>
      </c>
      <c r="D41" s="308">
        <f>F41</f>
        <v>0</v>
      </c>
      <c r="E41" s="305"/>
      <c r="F41" s="308">
        <f>G41</f>
        <v>0</v>
      </c>
      <c r="G41" s="306">
        <f>C41</f>
        <v>0</v>
      </c>
      <c r="H41" s="306"/>
    </row>
    <row r="42" spans="1:8" s="309" customFormat="1" ht="26.25" customHeight="1" thickBot="1">
      <c r="A42" s="1104" t="s">
        <v>289</v>
      </c>
      <c r="B42" s="1105"/>
      <c r="C42" s="263">
        <f>C26+C32+C38+C39+C40+C41</f>
        <v>0</v>
      </c>
      <c r="D42" s="266" t="e">
        <f>E42+F42</f>
        <v>#DIV/0!</v>
      </c>
      <c r="E42" s="283">
        <f>E26+E32+E38+E39+E40</f>
        <v>0</v>
      </c>
      <c r="F42" s="263" t="e">
        <f>G42+H42</f>
        <v>#DIV/0!</v>
      </c>
      <c r="G42" s="266" t="e">
        <f>SUM(G36:G41)-G37</f>
        <v>#DIV/0!</v>
      </c>
      <c r="H42" s="266" t="e">
        <f>SUM(H36:H41)-H37</f>
        <v>#DIV/0!</v>
      </c>
    </row>
    <row r="43" spans="1:8" ht="15.75" thickTop="1">
      <c r="A43" s="310" t="s">
        <v>296</v>
      </c>
      <c r="C43" s="311">
        <f>DATOS!C13</f>
        <v>0</v>
      </c>
      <c r="D43" s="312"/>
      <c r="E43" s="141"/>
      <c r="F43" s="141"/>
      <c r="G43" s="141"/>
      <c r="H43" s="141"/>
    </row>
    <row r="44" spans="4:8" ht="34.5" customHeight="1">
      <c r="D44" s="141"/>
      <c r="E44" s="141"/>
      <c r="F44" s="313" t="s">
        <v>162</v>
      </c>
      <c r="G44" s="313" t="s">
        <v>163</v>
      </c>
      <c r="H44" s="313" t="s">
        <v>271</v>
      </c>
    </row>
    <row r="45" spans="6:8" ht="12">
      <c r="F45" s="921">
        <f>4A!C35</f>
        <v>0</v>
      </c>
      <c r="G45" s="314">
        <f>4C!C36</f>
        <v>0</v>
      </c>
      <c r="H45" s="314">
        <f>4B!C37</f>
        <v>0</v>
      </c>
    </row>
    <row r="46" spans="6:8" ht="12">
      <c r="F46" s="843"/>
      <c r="G46" s="844"/>
      <c r="H46" s="844"/>
    </row>
    <row r="47" spans="6:8" ht="12">
      <c r="F47" s="843"/>
      <c r="G47" s="844"/>
      <c r="H47" s="844"/>
    </row>
    <row r="48" spans="6:8" ht="12">
      <c r="F48" s="141"/>
      <c r="G48" s="141"/>
      <c r="H48" s="141"/>
    </row>
    <row r="49" spans="6:8" ht="12">
      <c r="F49" s="315" t="e">
        <f>F42-F45</f>
        <v>#DIV/0!</v>
      </c>
      <c r="G49" s="315" t="e">
        <f>G42-G45</f>
        <v>#DIV/0!</v>
      </c>
      <c r="H49" s="315" t="e">
        <f>H42-H45</f>
        <v>#DIV/0!</v>
      </c>
    </row>
    <row r="51" spans="3:11" ht="12">
      <c r="C51" s="267"/>
      <c r="D51" s="267"/>
      <c r="F51" s="316"/>
      <c r="H51" s="317"/>
      <c r="K51" s="316"/>
    </row>
    <row r="52" spans="3:6" ht="12">
      <c r="C52" s="318"/>
      <c r="D52" s="318"/>
      <c r="F52" s="316"/>
    </row>
    <row r="79" spans="1:8" ht="12">
      <c r="A79" s="875"/>
      <c r="B79" s="875"/>
      <c r="C79" s="875"/>
      <c r="D79" s="875"/>
      <c r="E79" s="875"/>
      <c r="F79" s="875"/>
      <c r="G79" s="875"/>
      <c r="H79" s="875"/>
    </row>
    <row r="80" spans="1:8" ht="12">
      <c r="A80" s="876" t="s">
        <v>186</v>
      </c>
      <c r="B80" s="876"/>
      <c r="C80" s="876"/>
      <c r="D80" s="876"/>
      <c r="E80" s="877" t="e">
        <f>C33/F42</f>
        <v>#DIV/0!</v>
      </c>
      <c r="F80" s="878"/>
      <c r="G80" s="878"/>
      <c r="H80" s="878"/>
    </row>
    <row r="81" spans="1:8" ht="12">
      <c r="A81" s="876" t="s">
        <v>187</v>
      </c>
      <c r="B81" s="876"/>
      <c r="C81" s="876"/>
      <c r="D81" s="876"/>
      <c r="E81" s="879" t="e">
        <f>1A!C19*4!E80</f>
        <v>#DIV/0!</v>
      </c>
      <c r="F81" s="878">
        <v>210</v>
      </c>
      <c r="G81" s="880" t="e">
        <f>E81*F81</f>
        <v>#DIV/0!</v>
      </c>
      <c r="H81" s="878"/>
    </row>
    <row r="82" spans="1:8" ht="12">
      <c r="A82" s="876"/>
      <c r="B82" s="876"/>
      <c r="C82" s="876"/>
      <c r="D82" s="876"/>
      <c r="E82" s="877"/>
      <c r="F82" s="878"/>
      <c r="G82" s="878"/>
      <c r="H82" s="878"/>
    </row>
    <row r="83" spans="1:8" ht="12">
      <c r="A83" s="876" t="s">
        <v>91</v>
      </c>
      <c r="B83" s="881"/>
      <c r="C83" s="876"/>
      <c r="D83" s="876"/>
      <c r="E83" s="882" t="e">
        <f>'6A-2'!L21</f>
        <v>#DIV/0!</v>
      </c>
      <c r="F83" s="878">
        <v>210</v>
      </c>
      <c r="G83" s="880" t="e">
        <f>(E83+E84)*F83</f>
        <v>#DIV/0!</v>
      </c>
      <c r="H83" s="878"/>
    </row>
    <row r="84" spans="1:8" ht="12">
      <c r="A84" s="876" t="s">
        <v>92</v>
      </c>
      <c r="B84" s="876"/>
      <c r="C84" s="876"/>
      <c r="D84" s="876"/>
      <c r="E84" s="882" t="e">
        <f>'7A-2'!L21</f>
        <v>#DIV/0!</v>
      </c>
      <c r="F84" s="878"/>
      <c r="G84" s="878"/>
      <c r="H84" s="878"/>
    </row>
    <row r="85" spans="1:8" ht="12">
      <c r="A85" s="878"/>
      <c r="B85" s="878"/>
      <c r="C85" s="878"/>
      <c r="D85" s="878"/>
      <c r="E85" s="878"/>
      <c r="F85" s="878"/>
      <c r="G85" s="878"/>
      <c r="H85" s="878"/>
    </row>
    <row r="86" spans="1:8" ht="12">
      <c r="A86" s="878"/>
      <c r="B86" s="878"/>
      <c r="C86" s="878"/>
      <c r="D86" s="878"/>
      <c r="E86" s="883" t="s">
        <v>185</v>
      </c>
      <c r="F86" s="878"/>
      <c r="G86" s="884" t="e">
        <f>G81-G83</f>
        <v>#DIV/0!</v>
      </c>
      <c r="H86" s="878"/>
    </row>
  </sheetData>
  <sheetProtection password="ECC8" sheet="1" objects="1" scenarios="1" selectLockedCells="1" selectUnlockedCells="1"/>
  <mergeCells count="18">
    <mergeCell ref="A2:H2"/>
    <mergeCell ref="A3:H3"/>
    <mergeCell ref="A11:H11"/>
    <mergeCell ref="A36:B36"/>
    <mergeCell ref="A26:B26"/>
    <mergeCell ref="A10:H10"/>
    <mergeCell ref="A12:H12"/>
    <mergeCell ref="A5:C5"/>
    <mergeCell ref="A6:C6"/>
    <mergeCell ref="A7:C7"/>
    <mergeCell ref="A8:C8"/>
    <mergeCell ref="A42:B42"/>
    <mergeCell ref="A38:B38"/>
    <mergeCell ref="A39:B39"/>
    <mergeCell ref="A13:A14"/>
    <mergeCell ref="B13:B14"/>
    <mergeCell ref="A41:B41"/>
    <mergeCell ref="A32:B32"/>
  </mergeCells>
  <printOptions horizontalCentered="1" verticalCentered="1"/>
  <pageMargins left="0.1968503937007874" right="0.11811023622047245" top="0.1968503937007874" bottom="0.1968503937007874" header="0.3937007874015748" footer="0.03937007874015748"/>
  <pageSetup fitToHeight="1" fitToWidth="1" horizontalDpi="300" verticalDpi="300" orientation="landscape" scale="47"/>
  <headerFooter alignWithMargins="0">
    <oddHeader>&amp;R&amp;"Arial Narrow,Bold"Formatos Financieros</oddHeader>
    <oddFooter>&amp;R&amp;P de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zoomScale="85" zoomScaleNormal="85" zoomScalePageLayoutView="0" workbookViewId="0" topLeftCell="A1">
      <selection activeCell="J22" sqref="J22"/>
    </sheetView>
  </sheetViews>
  <sheetFormatPr defaultColWidth="11.57421875" defaultRowHeight="12.75"/>
  <cols>
    <col min="1" max="1" width="12.7109375" style="1" customWidth="1"/>
    <col min="2" max="2" width="55.00390625" style="1" customWidth="1"/>
    <col min="3" max="3" width="10.8515625" style="1" customWidth="1"/>
    <col min="4" max="4" width="9.00390625" style="1" customWidth="1"/>
    <col min="5" max="5" width="26.28125" style="1" customWidth="1"/>
    <col min="6" max="16384" width="11.421875" style="1" customWidth="1"/>
  </cols>
  <sheetData>
    <row r="1" spans="1:5" ht="18" customHeight="1" thickTop="1">
      <c r="A1" s="1129"/>
      <c r="B1" s="1130"/>
      <c r="C1" s="1131"/>
      <c r="D1" s="32">
        <f>+1!G4</f>
        <v>0</v>
      </c>
      <c r="E1" s="56">
        <f>DATOS!D5</f>
        <v>0</v>
      </c>
    </row>
    <row r="2" spans="1:5" ht="32.25" customHeight="1">
      <c r="A2" s="1126" t="s">
        <v>239</v>
      </c>
      <c r="B2" s="1127"/>
      <c r="C2" s="1128"/>
      <c r="D2" s="33">
        <f>+1!G6</f>
        <v>0</v>
      </c>
      <c r="E2" s="57">
        <f>DATOS!D6</f>
        <v>0</v>
      </c>
    </row>
    <row r="3" spans="1:5" ht="15.75" customHeight="1" thickBot="1">
      <c r="A3" s="2"/>
      <c r="B3" s="10"/>
      <c r="C3" s="11"/>
      <c r="D3" s="31"/>
      <c r="E3" s="58"/>
    </row>
    <row r="4" spans="1:5" ht="15" customHeight="1" thickTop="1">
      <c r="A4" s="52" t="s">
        <v>115</v>
      </c>
      <c r="B4" s="3"/>
      <c r="C4" s="3"/>
      <c r="D4" s="3"/>
      <c r="E4" s="3"/>
    </row>
    <row r="5" spans="1:5" ht="12.75" thickBot="1">
      <c r="A5" s="54">
        <f>DATOS!D8</f>
        <v>0</v>
      </c>
      <c r="B5" s="3"/>
      <c r="C5" s="3"/>
      <c r="D5" s="3"/>
      <c r="E5" s="3"/>
    </row>
    <row r="6" spans="1:5" ht="18">
      <c r="A6" s="1124" t="s">
        <v>117</v>
      </c>
      <c r="B6" s="1125"/>
      <c r="C6" s="1125"/>
      <c r="D6" s="1125"/>
      <c r="E6" s="1125"/>
    </row>
    <row r="7" spans="1:5" ht="15">
      <c r="A7" s="19" t="s">
        <v>297</v>
      </c>
      <c r="B7" s="20"/>
      <c r="C7" s="21"/>
      <c r="D7" s="21"/>
      <c r="E7" s="21"/>
    </row>
    <row r="8" spans="1:5" ht="12.75" thickBot="1">
      <c r="A8" s="6"/>
      <c r="B8" s="7"/>
      <c r="C8" s="5"/>
      <c r="D8" s="5"/>
      <c r="E8" s="5"/>
    </row>
    <row r="9" spans="1:5" ht="12.75" thickBot="1">
      <c r="A9" s="13" t="s">
        <v>97</v>
      </c>
      <c r="B9" s="8" t="s">
        <v>98</v>
      </c>
      <c r="C9" s="9"/>
      <c r="D9" s="9"/>
      <c r="E9" s="26" t="s">
        <v>102</v>
      </c>
    </row>
    <row r="10" spans="1:5" ht="12.75" thickBot="1">
      <c r="A10" s="15"/>
      <c r="B10" s="9"/>
      <c r="C10" s="9"/>
      <c r="D10" s="9"/>
      <c r="E10" s="27"/>
    </row>
    <row r="11" spans="1:5" ht="22.5" customHeight="1">
      <c r="A11" s="15">
        <v>7</v>
      </c>
      <c r="B11" s="24" t="s">
        <v>73</v>
      </c>
      <c r="C11" s="12"/>
      <c r="D11" s="12"/>
      <c r="E11" s="35">
        <f>4!C34</f>
        <v>0</v>
      </c>
    </row>
    <row r="12" spans="1:5" ht="11.25" customHeight="1">
      <c r="A12" s="15"/>
      <c r="B12" s="30"/>
      <c r="C12" s="12"/>
      <c r="D12" s="28"/>
      <c r="E12" s="36"/>
    </row>
    <row r="13" spans="1:5" ht="19.5" customHeight="1">
      <c r="A13" s="15">
        <v>8</v>
      </c>
      <c r="B13" s="29" t="s">
        <v>72</v>
      </c>
      <c r="C13" s="12"/>
      <c r="D13" s="12"/>
      <c r="E13" s="35">
        <f>4!C30</f>
        <v>0</v>
      </c>
    </row>
    <row r="14" spans="1:5" ht="12.75" customHeight="1">
      <c r="A14" s="23"/>
      <c r="B14" s="25"/>
      <c r="C14" s="12"/>
      <c r="D14" s="12"/>
      <c r="E14" s="35"/>
    </row>
    <row r="15" spans="1:5" ht="15.75" thickBot="1">
      <c r="A15" s="14"/>
      <c r="B15" s="16"/>
      <c r="C15" s="5"/>
      <c r="D15" s="5"/>
      <c r="E15" s="35"/>
    </row>
    <row r="16" spans="1:5" s="4" customFormat="1" ht="21" customHeight="1" thickBot="1">
      <c r="A16" s="22" t="s">
        <v>299</v>
      </c>
      <c r="B16" s="17"/>
      <c r="C16" s="18"/>
      <c r="D16" s="18"/>
      <c r="E16" s="37">
        <f>E11+E13</f>
        <v>0</v>
      </c>
    </row>
    <row r="18" ht="44.25" customHeight="1">
      <c r="B18" s="34" t="s">
        <v>298</v>
      </c>
    </row>
    <row r="19" ht="28.5" customHeight="1">
      <c r="B19" s="34"/>
    </row>
    <row r="20" spans="2:3" ht="21.75" customHeight="1">
      <c r="B20" s="55" t="s">
        <v>296</v>
      </c>
      <c r="C20" s="55">
        <f>DATOS!C13</f>
        <v>0</v>
      </c>
    </row>
  </sheetData>
  <sheetProtection selectLockedCells="1"/>
  <mergeCells count="3">
    <mergeCell ref="A6:E6"/>
    <mergeCell ref="A2:C2"/>
    <mergeCell ref="A1:C1"/>
  </mergeCells>
  <printOptions horizontalCentered="1" verticalCentered="1"/>
  <pageMargins left="0.5905511811023623" right="0.5905511811023623" top="0.5905511811023623" bottom="0.4724409448818898" header="0.2362204724409449" footer="0.1968503937007874"/>
  <pageSetup fitToHeight="1" fitToWidth="1" orientation="landscape"/>
  <headerFooter alignWithMargins="0">
    <oddHeader>&amp;R&amp;"Arial Narrow,Bold"Formatos Financieros</oddHeader>
    <oddFooter>&amp;R&amp;P de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44"/>
  <sheetViews>
    <sheetView zoomScaleSheetLayoutView="80" zoomScalePageLayoutView="0" workbookViewId="0" topLeftCell="A1">
      <selection activeCell="B7" sqref="B7"/>
    </sheetView>
  </sheetViews>
  <sheetFormatPr defaultColWidth="11.57421875" defaultRowHeight="12.75"/>
  <cols>
    <col min="1" max="1" width="9.140625" style="87" customWidth="1"/>
    <col min="2" max="2" width="71.421875" style="87" customWidth="1"/>
    <col min="3" max="3" width="15.7109375" style="87" customWidth="1"/>
    <col min="4" max="36" width="11.28125" style="87" customWidth="1"/>
    <col min="37" max="16384" width="11.421875" style="87" customWidth="1"/>
  </cols>
  <sheetData>
    <row r="1" s="63" customFormat="1" ht="12">
      <c r="L1" s="64"/>
    </row>
    <row r="2" spans="2:36" ht="16.5">
      <c r="B2" s="82"/>
      <c r="C2" s="1021" t="s">
        <v>12</v>
      </c>
      <c r="D2" s="1021"/>
      <c r="E2" s="1021"/>
      <c r="F2" s="1021"/>
      <c r="G2" s="1021"/>
      <c r="H2" s="1021"/>
      <c r="I2" s="82"/>
      <c r="J2" s="82"/>
      <c r="K2" s="82"/>
      <c r="L2" s="82"/>
      <c r="M2" s="82"/>
      <c r="N2" s="82"/>
      <c r="O2" s="82"/>
      <c r="P2" s="82"/>
      <c r="Q2" s="1021" t="s">
        <v>12</v>
      </c>
      <c r="R2" s="1021"/>
      <c r="S2" s="1021"/>
      <c r="T2" s="1021"/>
      <c r="U2" s="1021"/>
      <c r="V2" s="1021"/>
      <c r="W2" s="1021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</row>
    <row r="3" spans="2:36" ht="16.5">
      <c r="B3" s="82"/>
      <c r="C3" s="1021" t="s">
        <v>331</v>
      </c>
      <c r="D3" s="1021"/>
      <c r="E3" s="1021"/>
      <c r="F3" s="1021"/>
      <c r="G3" s="1021"/>
      <c r="H3" s="1021"/>
      <c r="I3" s="82"/>
      <c r="J3" s="82"/>
      <c r="K3" s="82"/>
      <c r="L3" s="82"/>
      <c r="M3" s="82"/>
      <c r="N3" s="82"/>
      <c r="P3" s="82"/>
      <c r="Q3" s="1021" t="s">
        <v>331</v>
      </c>
      <c r="R3" s="1021"/>
      <c r="S3" s="1021"/>
      <c r="T3" s="1021"/>
      <c r="U3" s="1021"/>
      <c r="V3" s="1021"/>
      <c r="W3" s="1021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</row>
    <row r="4" spans="1:25" s="467" customFormat="1" ht="24" customHeight="1">
      <c r="A4" s="137"/>
      <c r="B4" s="137"/>
      <c r="C4" s="137"/>
      <c r="E4" s="89"/>
      <c r="F4" s="89"/>
      <c r="G4" s="89"/>
      <c r="H4" s="89"/>
      <c r="I4" s="89"/>
      <c r="J4" s="468"/>
      <c r="P4" s="137"/>
      <c r="Q4" s="137"/>
      <c r="R4" s="137"/>
      <c r="T4" s="89"/>
      <c r="U4" s="89"/>
      <c r="V4" s="89"/>
      <c r="W4" s="89"/>
      <c r="X4" s="89"/>
      <c r="Y4" s="468"/>
    </row>
    <row r="5" spans="5:32" ht="13.5" customHeight="1">
      <c r="E5" s="89" t="s">
        <v>337</v>
      </c>
      <c r="F5" s="1059">
        <f>DATOS!C5</f>
        <v>0</v>
      </c>
      <c r="G5" s="1059"/>
      <c r="H5" s="1059"/>
      <c r="I5" s="1059"/>
      <c r="J5" s="1059"/>
      <c r="K5" s="1059"/>
      <c r="L5" s="1059"/>
      <c r="M5" s="47"/>
      <c r="N5" s="47"/>
      <c r="T5" s="89" t="s">
        <v>337</v>
      </c>
      <c r="U5" s="1059">
        <f>DATOS!C5</f>
        <v>0</v>
      </c>
      <c r="V5" s="1059"/>
      <c r="W5" s="1059"/>
      <c r="X5" s="1059"/>
      <c r="Y5" s="1059"/>
      <c r="Z5" s="1059"/>
      <c r="AA5" s="1059"/>
      <c r="AB5" s="47"/>
      <c r="AC5" s="47"/>
      <c r="AD5" s="47"/>
      <c r="AE5" s="47"/>
      <c r="AF5" s="47"/>
    </row>
    <row r="6" spans="5:32" ht="13.5" customHeight="1">
      <c r="E6" s="89" t="s">
        <v>336</v>
      </c>
      <c r="F6" s="1059">
        <f>DATOS!C6</f>
        <v>0</v>
      </c>
      <c r="G6" s="1059"/>
      <c r="H6" s="1059"/>
      <c r="I6" s="1059"/>
      <c r="J6" s="1059"/>
      <c r="K6" s="1059"/>
      <c r="L6" s="1059"/>
      <c r="M6" s="47"/>
      <c r="N6" s="47"/>
      <c r="T6" s="89" t="s">
        <v>336</v>
      </c>
      <c r="U6" s="1059">
        <f>DATOS!C6</f>
        <v>0</v>
      </c>
      <c r="V6" s="1059"/>
      <c r="W6" s="1059"/>
      <c r="X6" s="1059"/>
      <c r="Y6" s="1059"/>
      <c r="Z6" s="1059"/>
      <c r="AA6" s="1059"/>
      <c r="AB6" s="47"/>
      <c r="AC6" s="47"/>
      <c r="AD6" s="47"/>
      <c r="AE6" s="47"/>
      <c r="AF6" s="47"/>
    </row>
    <row r="7" spans="5:32" ht="13.5" customHeight="1">
      <c r="E7" s="89" t="s">
        <v>335</v>
      </c>
      <c r="F7" s="1140">
        <f>DATOS!C7</f>
        <v>0</v>
      </c>
      <c r="G7" s="1140"/>
      <c r="H7" s="1140"/>
      <c r="I7" s="1140"/>
      <c r="J7" s="1140"/>
      <c r="K7" s="1140"/>
      <c r="L7" s="1140"/>
      <c r="M7" s="47"/>
      <c r="N7" s="47"/>
      <c r="T7" s="89" t="s">
        <v>335</v>
      </c>
      <c r="U7" s="1140">
        <f>DATOS!C7</f>
        <v>0</v>
      </c>
      <c r="V7" s="1140"/>
      <c r="W7" s="1140"/>
      <c r="X7" s="1140"/>
      <c r="Y7" s="1140"/>
      <c r="Z7" s="1140"/>
      <c r="AA7" s="1140"/>
      <c r="AB7" s="47"/>
      <c r="AC7" s="47"/>
      <c r="AD7" s="47"/>
      <c r="AE7" s="47"/>
      <c r="AF7" s="47"/>
    </row>
    <row r="8" spans="5:32" ht="13.5" customHeight="1">
      <c r="E8" s="89" t="s">
        <v>205</v>
      </c>
      <c r="F8" s="1059">
        <f>DATOS!C8</f>
        <v>0</v>
      </c>
      <c r="G8" s="1059"/>
      <c r="H8" s="1059"/>
      <c r="I8" s="1059"/>
      <c r="J8" s="1059"/>
      <c r="K8" s="1059"/>
      <c r="L8" s="1059"/>
      <c r="M8" s="47"/>
      <c r="N8" s="47"/>
      <c r="R8" s="91"/>
      <c r="T8" s="89" t="s">
        <v>205</v>
      </c>
      <c r="U8" s="1059">
        <f>DATOS!C8</f>
        <v>0</v>
      </c>
      <c r="V8" s="1059"/>
      <c r="W8" s="1059"/>
      <c r="X8" s="1059"/>
      <c r="Y8" s="1059"/>
      <c r="Z8" s="1059"/>
      <c r="AA8" s="1059"/>
      <c r="AB8" s="47"/>
      <c r="AC8" s="47"/>
      <c r="AD8" s="47"/>
      <c r="AE8" s="47"/>
      <c r="AF8" s="47"/>
    </row>
    <row r="9" spans="1:27" ht="24" customHeight="1">
      <c r="A9" s="89"/>
      <c r="B9" s="89"/>
      <c r="C9" s="89"/>
      <c r="D9" s="89"/>
      <c r="E9" s="47"/>
      <c r="F9" s="47"/>
      <c r="G9" s="47"/>
      <c r="L9" s="88"/>
      <c r="P9" s="89"/>
      <c r="Q9" s="89"/>
      <c r="R9" s="89"/>
      <c r="S9" s="89"/>
      <c r="T9" s="47"/>
      <c r="U9" s="47"/>
      <c r="V9" s="47"/>
      <c r="AA9" s="88"/>
    </row>
    <row r="10" spans="2:37" ht="16.5">
      <c r="B10" s="470"/>
      <c r="C10" s="1139" t="s">
        <v>403</v>
      </c>
      <c r="D10" s="1139"/>
      <c r="E10" s="1139"/>
      <c r="F10" s="1139"/>
      <c r="G10" s="1139"/>
      <c r="H10" s="1139"/>
      <c r="I10" s="470"/>
      <c r="J10" s="470"/>
      <c r="K10" s="470"/>
      <c r="L10" s="471"/>
      <c r="M10" s="470"/>
      <c r="N10" s="470"/>
      <c r="P10" s="470"/>
      <c r="Q10" s="1139" t="s">
        <v>403</v>
      </c>
      <c r="R10" s="1139"/>
      <c r="S10" s="1139"/>
      <c r="T10" s="1139"/>
      <c r="U10" s="1139"/>
      <c r="V10" s="1139"/>
      <c r="W10" s="1139"/>
      <c r="X10" s="470"/>
      <c r="Y10" s="470"/>
      <c r="Z10" s="470"/>
      <c r="AA10" s="470"/>
      <c r="AB10" s="470"/>
      <c r="AC10" s="470"/>
      <c r="AD10" s="470"/>
      <c r="AE10" s="470"/>
      <c r="AF10" s="470"/>
      <c r="AG10" s="470"/>
      <c r="AH10" s="470"/>
      <c r="AI10" s="470"/>
      <c r="AJ10" s="470"/>
      <c r="AK10" s="88"/>
    </row>
    <row r="11" spans="2:36" ht="15">
      <c r="B11" s="472"/>
      <c r="C11" s="472" t="s">
        <v>344</v>
      </c>
      <c r="D11" s="472"/>
      <c r="E11" s="472"/>
      <c r="F11" s="472"/>
      <c r="G11" s="472"/>
      <c r="H11" s="472"/>
      <c r="I11" s="472"/>
      <c r="J11" s="472"/>
      <c r="K11" s="472"/>
      <c r="L11" s="472"/>
      <c r="M11" s="472"/>
      <c r="N11" s="472"/>
      <c r="P11" s="472"/>
      <c r="Q11" s="1141" t="s">
        <v>344</v>
      </c>
      <c r="R11" s="1141"/>
      <c r="S11" s="1141"/>
      <c r="T11" s="1141"/>
      <c r="U11" s="1141"/>
      <c r="V11" s="1141"/>
      <c r="W11" s="1141"/>
      <c r="X11" s="1141"/>
      <c r="Y11" s="472"/>
      <c r="Z11" s="472"/>
      <c r="AA11" s="472"/>
      <c r="AB11" s="472"/>
      <c r="AC11" s="472"/>
      <c r="AD11" s="472"/>
      <c r="AE11" s="472"/>
      <c r="AF11" s="472"/>
      <c r="AG11" s="472"/>
      <c r="AH11" s="472"/>
      <c r="AI11" s="472"/>
      <c r="AJ11" s="472"/>
    </row>
    <row r="12" spans="1:36" s="63" customFormat="1" ht="15">
      <c r="A12" s="473"/>
      <c r="B12" s="474"/>
      <c r="C12" s="474"/>
      <c r="D12" s="475"/>
      <c r="E12" s="474"/>
      <c r="F12" s="474"/>
      <c r="G12" s="474"/>
      <c r="H12" s="474"/>
      <c r="I12" s="474"/>
      <c r="J12" s="474"/>
      <c r="K12" s="474"/>
      <c r="L12" s="474"/>
      <c r="M12" s="474"/>
      <c r="N12" s="474"/>
      <c r="O12" s="474"/>
      <c r="P12" s="476"/>
      <c r="Q12" s="476"/>
      <c r="R12" s="476"/>
      <c r="S12" s="476"/>
      <c r="T12" s="477"/>
      <c r="U12" s="477"/>
      <c r="V12" s="477"/>
      <c r="W12" s="477"/>
      <c r="X12" s="477"/>
      <c r="Y12" s="477"/>
      <c r="Z12" s="477"/>
      <c r="AA12" s="477"/>
      <c r="AB12" s="477"/>
      <c r="AC12" s="477"/>
      <c r="AD12" s="477"/>
      <c r="AE12" s="477"/>
      <c r="AF12" s="477"/>
      <c r="AG12" s="477"/>
      <c r="AH12" s="477"/>
      <c r="AI12" s="477"/>
      <c r="AJ12" s="477"/>
    </row>
    <row r="13" spans="1:36" ht="19.5" customHeight="1">
      <c r="A13" s="156"/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</row>
    <row r="14" spans="1:36" ht="12">
      <c r="A14" s="1135" t="s">
        <v>181</v>
      </c>
      <c r="B14" s="1135" t="s">
        <v>98</v>
      </c>
      <c r="C14" s="1137" t="s">
        <v>440</v>
      </c>
      <c r="D14" s="1132">
        <v>1</v>
      </c>
      <c r="E14" s="1132">
        <v>2</v>
      </c>
      <c r="F14" s="1132">
        <v>3</v>
      </c>
      <c r="G14" s="1132">
        <v>4</v>
      </c>
      <c r="H14" s="1132">
        <v>5</v>
      </c>
      <c r="I14" s="1132">
        <v>6</v>
      </c>
      <c r="J14" s="1132">
        <v>7</v>
      </c>
      <c r="K14" s="1132">
        <v>8</v>
      </c>
      <c r="L14" s="1132">
        <v>9</v>
      </c>
      <c r="M14" s="1132">
        <v>10</v>
      </c>
      <c r="N14" s="1132">
        <v>11</v>
      </c>
      <c r="O14" s="1132">
        <v>12</v>
      </c>
      <c r="P14" s="1132">
        <v>13</v>
      </c>
      <c r="Q14" s="1132">
        <v>14</v>
      </c>
      <c r="R14" s="1132">
        <v>15</v>
      </c>
      <c r="S14" s="1132">
        <v>16</v>
      </c>
      <c r="T14" s="1132">
        <v>17</v>
      </c>
      <c r="U14" s="1132">
        <v>18</v>
      </c>
      <c r="V14" s="1132">
        <v>19</v>
      </c>
      <c r="W14" s="1132">
        <v>20</v>
      </c>
      <c r="X14" s="1132">
        <v>21</v>
      </c>
      <c r="Y14" s="1132">
        <v>22</v>
      </c>
      <c r="Z14" s="1132">
        <v>23</v>
      </c>
      <c r="AA14" s="1132">
        <v>24</v>
      </c>
      <c r="AB14" s="1132">
        <v>25</v>
      </c>
      <c r="AC14" s="1132">
        <v>26</v>
      </c>
      <c r="AD14" s="1132">
        <v>27</v>
      </c>
      <c r="AE14" s="1132">
        <v>28</v>
      </c>
      <c r="AF14" s="1132">
        <v>29</v>
      </c>
      <c r="AG14" s="1132">
        <v>30</v>
      </c>
      <c r="AH14" s="1132">
        <v>31</v>
      </c>
      <c r="AI14" s="1132">
        <v>32</v>
      </c>
      <c r="AJ14" s="1132">
        <v>33</v>
      </c>
    </row>
    <row r="15" spans="1:36" ht="12">
      <c r="A15" s="1136"/>
      <c r="B15" s="1136"/>
      <c r="C15" s="1138"/>
      <c r="D15" s="1132"/>
      <c r="E15" s="1132"/>
      <c r="F15" s="1132"/>
      <c r="G15" s="1132"/>
      <c r="H15" s="1132"/>
      <c r="I15" s="1132"/>
      <c r="J15" s="1132"/>
      <c r="K15" s="1132"/>
      <c r="L15" s="1132"/>
      <c r="M15" s="1132"/>
      <c r="N15" s="1132"/>
      <c r="O15" s="1132"/>
      <c r="P15" s="1132"/>
      <c r="Q15" s="1132"/>
      <c r="R15" s="1132"/>
      <c r="S15" s="1132"/>
      <c r="T15" s="1132"/>
      <c r="U15" s="1132"/>
      <c r="V15" s="1132"/>
      <c r="W15" s="1132"/>
      <c r="X15" s="1132"/>
      <c r="Y15" s="1132"/>
      <c r="Z15" s="1132"/>
      <c r="AA15" s="1132"/>
      <c r="AB15" s="1132"/>
      <c r="AC15" s="1132"/>
      <c r="AD15" s="1132"/>
      <c r="AE15" s="1132"/>
      <c r="AF15" s="1132"/>
      <c r="AG15" s="1132"/>
      <c r="AH15" s="1132"/>
      <c r="AI15" s="1132"/>
      <c r="AJ15" s="1132"/>
    </row>
    <row r="16" spans="1:36" ht="12">
      <c r="A16" s="162"/>
      <c r="B16" s="163"/>
      <c r="C16" s="478"/>
      <c r="D16" s="479"/>
      <c r="E16" s="479"/>
      <c r="F16" s="479"/>
      <c r="G16" s="479"/>
      <c r="H16" s="479"/>
      <c r="I16" s="479"/>
      <c r="J16" s="479"/>
      <c r="K16" s="479"/>
      <c r="L16" s="479"/>
      <c r="M16" s="479"/>
      <c r="N16" s="479"/>
      <c r="O16" s="479"/>
      <c r="P16" s="479"/>
      <c r="Q16" s="479"/>
      <c r="R16" s="479"/>
      <c r="S16" s="479"/>
      <c r="T16" s="479"/>
      <c r="U16" s="479"/>
      <c r="V16" s="479"/>
      <c r="W16" s="479"/>
      <c r="X16" s="479"/>
      <c r="Y16" s="479"/>
      <c r="Z16" s="479"/>
      <c r="AA16" s="479"/>
      <c r="AB16" s="479"/>
      <c r="AC16" s="479"/>
      <c r="AD16" s="479"/>
      <c r="AE16" s="479"/>
      <c r="AF16" s="479"/>
      <c r="AG16" s="479"/>
      <c r="AH16" s="479"/>
      <c r="AI16" s="479"/>
      <c r="AJ16" s="480"/>
    </row>
    <row r="17" spans="1:36" ht="24.75" customHeight="1">
      <c r="A17" s="168">
        <v>1</v>
      </c>
      <c r="B17" s="170" t="s">
        <v>214</v>
      </c>
      <c r="C17" s="481">
        <f>SUM(D17:AJ17)</f>
        <v>0</v>
      </c>
      <c r="D17" s="482">
        <f>4B!D17+4C!D17</f>
        <v>0</v>
      </c>
      <c r="E17" s="482">
        <f>4B!E17+4C!E17</f>
        <v>0</v>
      </c>
      <c r="F17" s="482">
        <f>4B!F17+4C!F17</f>
        <v>0</v>
      </c>
      <c r="G17" s="482">
        <f>4B!G17+4C!G17</f>
        <v>0</v>
      </c>
      <c r="H17" s="482">
        <f>4B!H17+4C!H17</f>
        <v>0</v>
      </c>
      <c r="I17" s="482">
        <f>4B!I17+4C!I17</f>
        <v>0</v>
      </c>
      <c r="J17" s="482">
        <f>4B!J17+4C!J17</f>
        <v>0</v>
      </c>
      <c r="K17" s="482">
        <f>4B!K17+4C!K17</f>
        <v>0</v>
      </c>
      <c r="L17" s="482">
        <f>4B!L17+4C!L17</f>
        <v>0</v>
      </c>
      <c r="M17" s="482">
        <f>4B!M17+4C!M17</f>
        <v>0</v>
      </c>
      <c r="N17" s="482">
        <f>4B!N17+4C!N17</f>
        <v>0</v>
      </c>
      <c r="O17" s="482">
        <f>4B!O17+4C!O17</f>
        <v>0</v>
      </c>
      <c r="P17" s="482">
        <f>4B!P17+4C!P17</f>
        <v>0</v>
      </c>
      <c r="Q17" s="482">
        <f>4B!Q17+4C!Q17</f>
        <v>0</v>
      </c>
      <c r="R17" s="482">
        <f>4B!R17+4C!R17</f>
        <v>0</v>
      </c>
      <c r="S17" s="482">
        <f>4B!S17+4C!S17</f>
        <v>0</v>
      </c>
      <c r="T17" s="482">
        <f>4B!T17+4C!T17</f>
        <v>0</v>
      </c>
      <c r="U17" s="482">
        <f>4B!U17+4C!U17</f>
        <v>0</v>
      </c>
      <c r="V17" s="482">
        <f>4B!V17+4C!V17</f>
        <v>0</v>
      </c>
      <c r="W17" s="482">
        <f>4B!W17+4C!W17</f>
        <v>0</v>
      </c>
      <c r="X17" s="482">
        <f>4B!X17+4C!X17</f>
        <v>0</v>
      </c>
      <c r="Y17" s="482">
        <f>4B!Y17+4C!Y17</f>
        <v>0</v>
      </c>
      <c r="Z17" s="482">
        <f>4B!Z17+4C!Z17</f>
        <v>0</v>
      </c>
      <c r="AA17" s="482">
        <f>4B!AA17+4C!AA17</f>
        <v>0</v>
      </c>
      <c r="AB17" s="482">
        <f>4B!AB17+4C!AB17</f>
        <v>0</v>
      </c>
      <c r="AC17" s="482">
        <f>4B!AC17+4C!AC17</f>
        <v>0</v>
      </c>
      <c r="AD17" s="482">
        <f>4B!AD17+4C!AD17</f>
        <v>0</v>
      </c>
      <c r="AE17" s="482">
        <f>4B!AE17+4C!AE17</f>
        <v>0</v>
      </c>
      <c r="AF17" s="482">
        <f>4B!AF17+4C!AF17</f>
        <v>0</v>
      </c>
      <c r="AG17" s="482">
        <f>4B!AG17+4C!AG17</f>
        <v>0</v>
      </c>
      <c r="AH17" s="482">
        <f>4B!AH17+4C!AH17</f>
        <v>0</v>
      </c>
      <c r="AI17" s="482">
        <f>4B!AI17+4C!AI17</f>
        <v>0</v>
      </c>
      <c r="AJ17" s="482">
        <f>4B!AJ17+4C!AJ17</f>
        <v>0</v>
      </c>
    </row>
    <row r="18" spans="1:36" ht="24.75" customHeight="1">
      <c r="A18" s="168">
        <v>2</v>
      </c>
      <c r="B18" s="170" t="s">
        <v>228</v>
      </c>
      <c r="C18" s="481">
        <f>SUM(D18:AJ18)</f>
        <v>0</v>
      </c>
      <c r="D18" s="482">
        <f>4B!D18+4C!D18</f>
        <v>0</v>
      </c>
      <c r="E18" s="482">
        <f>4B!E18+4C!E18</f>
        <v>0</v>
      </c>
      <c r="F18" s="482">
        <f>4B!F18+4C!F18</f>
        <v>0</v>
      </c>
      <c r="G18" s="482">
        <f>4B!G18+4C!G18</f>
        <v>0</v>
      </c>
      <c r="H18" s="482">
        <f>4B!H18+4C!H18</f>
        <v>0</v>
      </c>
      <c r="I18" s="482">
        <f>4B!I18+4C!I18</f>
        <v>0</v>
      </c>
      <c r="J18" s="482">
        <f>4B!J18+4C!J18</f>
        <v>0</v>
      </c>
      <c r="K18" s="482">
        <f>4B!K18+4C!K18</f>
        <v>0</v>
      </c>
      <c r="L18" s="482">
        <f>4B!L18+4C!L18</f>
        <v>0</v>
      </c>
      <c r="M18" s="482">
        <f>4B!M18+4C!M18</f>
        <v>0</v>
      </c>
      <c r="N18" s="482">
        <f>4B!N18+4C!N18</f>
        <v>0</v>
      </c>
      <c r="O18" s="482">
        <f>4B!O18+4C!O18</f>
        <v>0</v>
      </c>
      <c r="P18" s="482">
        <f>4B!P18+4C!P18</f>
        <v>0</v>
      </c>
      <c r="Q18" s="482">
        <f>4B!Q18+4C!Q18</f>
        <v>0</v>
      </c>
      <c r="R18" s="482">
        <f>4B!R18+4C!R18</f>
        <v>0</v>
      </c>
      <c r="S18" s="482">
        <f>4B!S18+4C!S18</f>
        <v>0</v>
      </c>
      <c r="T18" s="482">
        <f>4B!T18+4C!T18</f>
        <v>0</v>
      </c>
      <c r="U18" s="482">
        <f>4B!U18+4C!U18</f>
        <v>0</v>
      </c>
      <c r="V18" s="482">
        <f>4B!V18+4C!V18</f>
        <v>0</v>
      </c>
      <c r="W18" s="482">
        <f>4B!W18+4C!W18</f>
        <v>0</v>
      </c>
      <c r="X18" s="482">
        <f>4B!X18+4C!X18</f>
        <v>0</v>
      </c>
      <c r="Y18" s="482">
        <f>4B!Y18+4C!Y18</f>
        <v>0</v>
      </c>
      <c r="Z18" s="482">
        <f>4B!Z18+4C!Z18</f>
        <v>0</v>
      </c>
      <c r="AA18" s="482">
        <f>4B!AA18+4C!AA18</f>
        <v>0</v>
      </c>
      <c r="AB18" s="482">
        <f>4B!AB18+4C!AB18</f>
        <v>0</v>
      </c>
      <c r="AC18" s="482">
        <f>4B!AC18+4C!AC18</f>
        <v>0</v>
      </c>
      <c r="AD18" s="482">
        <f>4B!AD18+4C!AD18</f>
        <v>0</v>
      </c>
      <c r="AE18" s="482">
        <f>4B!AE18+4C!AE18</f>
        <v>0</v>
      </c>
      <c r="AF18" s="482">
        <f>4B!AF18+4C!AF18</f>
        <v>0</v>
      </c>
      <c r="AG18" s="482">
        <f>4B!AG18+4C!AG18</f>
        <v>0</v>
      </c>
      <c r="AH18" s="482">
        <f>4B!AH18+4C!AH18</f>
        <v>0</v>
      </c>
      <c r="AI18" s="482">
        <f>4B!AI18+4C!AI18</f>
        <v>0</v>
      </c>
      <c r="AJ18" s="482">
        <f>4B!AJ18+4C!AJ18</f>
        <v>0</v>
      </c>
    </row>
    <row r="19" spans="1:36" ht="24.75" customHeight="1">
      <c r="A19" s="168">
        <v>3</v>
      </c>
      <c r="B19" s="344" t="s">
        <v>315</v>
      </c>
      <c r="C19" s="481">
        <f>SUM(D19:AJ19)</f>
        <v>0</v>
      </c>
      <c r="D19" s="482">
        <f>4B!D19+4C!D19</f>
        <v>0</v>
      </c>
      <c r="E19" s="482">
        <f>4B!E19+4C!E19</f>
        <v>0</v>
      </c>
      <c r="F19" s="482">
        <f>4B!F19+4C!F19</f>
        <v>0</v>
      </c>
      <c r="G19" s="482">
        <f>4B!G19+4C!G19</f>
        <v>0</v>
      </c>
      <c r="H19" s="482">
        <f>4B!H19+4C!H19</f>
        <v>0</v>
      </c>
      <c r="I19" s="482">
        <f>4B!I19+4C!I19</f>
        <v>0</v>
      </c>
      <c r="J19" s="482">
        <f>4B!J19+4C!J19</f>
        <v>0</v>
      </c>
      <c r="K19" s="482">
        <f>4B!K19+4C!K19</f>
        <v>0</v>
      </c>
      <c r="L19" s="482">
        <f>4B!L19+4C!L19</f>
        <v>0</v>
      </c>
      <c r="M19" s="482">
        <f>4B!M19+4C!M19</f>
        <v>0</v>
      </c>
      <c r="N19" s="482">
        <f>4B!N19+4C!N19</f>
        <v>0</v>
      </c>
      <c r="O19" s="482">
        <f>4B!O19+4C!O19</f>
        <v>0</v>
      </c>
      <c r="P19" s="482">
        <f>4B!P19+4C!P19</f>
        <v>0</v>
      </c>
      <c r="Q19" s="482">
        <f>4B!Q19+4C!Q19</f>
        <v>0</v>
      </c>
      <c r="R19" s="482">
        <f>4B!R19+4C!R19</f>
        <v>0</v>
      </c>
      <c r="S19" s="482">
        <f>4B!S19+4C!S19</f>
        <v>0</v>
      </c>
      <c r="T19" s="482">
        <f>4B!T19+4C!T19</f>
        <v>0</v>
      </c>
      <c r="U19" s="482">
        <f>4B!U19+4C!U19</f>
        <v>0</v>
      </c>
      <c r="V19" s="482">
        <f>4B!V19+4C!V19</f>
        <v>0</v>
      </c>
      <c r="W19" s="482">
        <f>4B!W19+4C!W19</f>
        <v>0</v>
      </c>
      <c r="X19" s="482">
        <f>4B!X19+4C!X19</f>
        <v>0</v>
      </c>
      <c r="Y19" s="482">
        <f>4B!Y19+4C!Y19</f>
        <v>0</v>
      </c>
      <c r="Z19" s="482">
        <f>4B!Z19+4C!Z19</f>
        <v>0</v>
      </c>
      <c r="AA19" s="482">
        <f>4B!AA19+4C!AA19</f>
        <v>0</v>
      </c>
      <c r="AB19" s="482">
        <f>4B!AB19+4C!AB19</f>
        <v>0</v>
      </c>
      <c r="AC19" s="482">
        <f>4B!AC19+4C!AC19</f>
        <v>0</v>
      </c>
      <c r="AD19" s="482">
        <f>4B!AD19+4C!AD19</f>
        <v>0</v>
      </c>
      <c r="AE19" s="482">
        <f>4B!AE19+4C!AE19</f>
        <v>0</v>
      </c>
      <c r="AF19" s="482">
        <f>4B!AF19+4C!AF19</f>
        <v>0</v>
      </c>
      <c r="AG19" s="482">
        <f>4B!AG19+4C!AG19</f>
        <v>0</v>
      </c>
      <c r="AH19" s="482">
        <f>4B!AH19+4C!AH19</f>
        <v>0</v>
      </c>
      <c r="AI19" s="482">
        <f>4B!AI19+4C!AI19</f>
        <v>0</v>
      </c>
      <c r="AJ19" s="482">
        <f>4B!AJ19+4C!AJ19</f>
        <v>0</v>
      </c>
    </row>
    <row r="20" spans="1:36" ht="24.75" customHeight="1">
      <c r="A20" s="168">
        <v>4</v>
      </c>
      <c r="B20" s="344" t="s">
        <v>278</v>
      </c>
      <c r="C20" s="481">
        <f>SUM(D20:AJ20)</f>
        <v>0</v>
      </c>
      <c r="D20" s="482">
        <f>4B!D20+4C!D20</f>
        <v>0</v>
      </c>
      <c r="E20" s="482">
        <f>4B!E20+4C!E20</f>
        <v>0</v>
      </c>
      <c r="F20" s="482">
        <f>4B!F20+4C!F20</f>
        <v>0</v>
      </c>
      <c r="G20" s="482">
        <f>4B!G20+4C!G20</f>
        <v>0</v>
      </c>
      <c r="H20" s="482">
        <f>4B!H20+4C!H20</f>
        <v>0</v>
      </c>
      <c r="I20" s="482">
        <f>4B!I20+4C!I20</f>
        <v>0</v>
      </c>
      <c r="J20" s="482">
        <f>4B!J20+4C!J20</f>
        <v>0</v>
      </c>
      <c r="K20" s="482">
        <f>4B!K20+4C!K20</f>
        <v>0</v>
      </c>
      <c r="L20" s="482">
        <f>4B!L20+4C!L20</f>
        <v>0</v>
      </c>
      <c r="M20" s="482">
        <f>4B!M20+4C!M20</f>
        <v>0</v>
      </c>
      <c r="N20" s="482">
        <f>4B!N20+4C!N20</f>
        <v>0</v>
      </c>
      <c r="O20" s="482">
        <f>4B!O20+4C!O20</f>
        <v>0</v>
      </c>
      <c r="P20" s="482">
        <f>4B!P20+4C!P20</f>
        <v>0</v>
      </c>
      <c r="Q20" s="482">
        <f>4B!Q20+4C!Q20</f>
        <v>0</v>
      </c>
      <c r="R20" s="482">
        <f>4B!R20+4C!R20</f>
        <v>0</v>
      </c>
      <c r="S20" s="482">
        <f>4B!S20+4C!S20</f>
        <v>0</v>
      </c>
      <c r="T20" s="482">
        <f>4B!T20+4C!T20</f>
        <v>0</v>
      </c>
      <c r="U20" s="482">
        <f>4B!U20+4C!U20</f>
        <v>0</v>
      </c>
      <c r="V20" s="482">
        <f>4B!V20+4C!V20</f>
        <v>0</v>
      </c>
      <c r="W20" s="482">
        <f>4B!W20+4C!W20</f>
        <v>0</v>
      </c>
      <c r="X20" s="482">
        <f>4B!X20+4C!X20</f>
        <v>0</v>
      </c>
      <c r="Y20" s="482">
        <f>4B!Y20+4C!Y20</f>
        <v>0</v>
      </c>
      <c r="Z20" s="482">
        <f>4B!Z20+4C!Z20</f>
        <v>0</v>
      </c>
      <c r="AA20" s="482">
        <f>4B!AA20+4C!AA20</f>
        <v>0</v>
      </c>
      <c r="AB20" s="482">
        <f>4B!AB20+4C!AB20</f>
        <v>0</v>
      </c>
      <c r="AC20" s="482">
        <f>4B!AC20+4C!AC20</f>
        <v>0</v>
      </c>
      <c r="AD20" s="482">
        <f>4B!AD20+4C!AD20</f>
        <v>0</v>
      </c>
      <c r="AE20" s="482">
        <f>4B!AE20+4C!AE20</f>
        <v>0</v>
      </c>
      <c r="AF20" s="482">
        <f>4B!AF20+4C!AF20</f>
        <v>0</v>
      </c>
      <c r="AG20" s="482">
        <f>4B!AG20+4C!AG20</f>
        <v>0</v>
      </c>
      <c r="AH20" s="482">
        <f>4B!AH20+4C!AH20</f>
        <v>0</v>
      </c>
      <c r="AI20" s="482">
        <f>4B!AI20+4C!AI20</f>
        <v>0</v>
      </c>
      <c r="AJ20" s="482">
        <f>4B!AJ20+4C!AJ20</f>
        <v>0</v>
      </c>
    </row>
    <row r="21" spans="1:36" ht="24.75" customHeight="1">
      <c r="A21" s="168">
        <v>5</v>
      </c>
      <c r="B21" s="344" t="s">
        <v>405</v>
      </c>
      <c r="C21" s="481">
        <f>SUM(D21:AJ21)</f>
        <v>0</v>
      </c>
      <c r="D21" s="482">
        <f>4B!D21+4C!D21</f>
        <v>0</v>
      </c>
      <c r="E21" s="482">
        <f>4B!E21+4C!E21</f>
        <v>0</v>
      </c>
      <c r="F21" s="482">
        <f>4B!F21+4C!F21</f>
        <v>0</v>
      </c>
      <c r="G21" s="482">
        <f>4B!G21+4C!G21</f>
        <v>0</v>
      </c>
      <c r="H21" s="482">
        <f>4B!H21+4C!H21</f>
        <v>0</v>
      </c>
      <c r="I21" s="482">
        <f>4B!I21+4C!I21</f>
        <v>0</v>
      </c>
      <c r="J21" s="482">
        <f>4B!J21+4C!J21</f>
        <v>0</v>
      </c>
      <c r="K21" s="482">
        <f>4B!K21+4C!K21</f>
        <v>0</v>
      </c>
      <c r="L21" s="482">
        <f>4B!L21+4C!L21</f>
        <v>0</v>
      </c>
      <c r="M21" s="482">
        <f>4B!M21+4C!M21</f>
        <v>0</v>
      </c>
      <c r="N21" s="482">
        <f>4B!N21+4C!N21</f>
        <v>0</v>
      </c>
      <c r="O21" s="482">
        <f>4B!O21+4C!O21</f>
        <v>0</v>
      </c>
      <c r="P21" s="482">
        <f>4B!P21+4C!P21</f>
        <v>0</v>
      </c>
      <c r="Q21" s="482">
        <f>4B!Q21+4C!Q21</f>
        <v>0</v>
      </c>
      <c r="R21" s="482">
        <f>4B!R21+4C!R21</f>
        <v>0</v>
      </c>
      <c r="S21" s="482">
        <f>4B!S21+4C!S21</f>
        <v>0</v>
      </c>
      <c r="T21" s="482">
        <f>4B!T21+4C!T21</f>
        <v>0</v>
      </c>
      <c r="U21" s="482">
        <f>4B!U21+4C!U21</f>
        <v>0</v>
      </c>
      <c r="V21" s="482">
        <f>4B!V21+4C!V21</f>
        <v>0</v>
      </c>
      <c r="W21" s="482">
        <f>4B!W21+4C!W21</f>
        <v>0</v>
      </c>
      <c r="X21" s="482">
        <f>4B!X21+4C!X21</f>
        <v>0</v>
      </c>
      <c r="Y21" s="482">
        <f>4B!Y21+4C!Y21</f>
        <v>0</v>
      </c>
      <c r="Z21" s="482">
        <f>4B!Z21+4C!Z21</f>
        <v>0</v>
      </c>
      <c r="AA21" s="482">
        <f>4B!AA21+4C!AA21</f>
        <v>0</v>
      </c>
      <c r="AB21" s="482">
        <f>4B!AB21+4C!AB21</f>
        <v>0</v>
      </c>
      <c r="AC21" s="482">
        <f>4B!AC21+4C!AC21</f>
        <v>0</v>
      </c>
      <c r="AD21" s="482">
        <f>4B!AD21+4C!AD21</f>
        <v>0</v>
      </c>
      <c r="AE21" s="482">
        <f>4B!AE21+4C!AE21</f>
        <v>0</v>
      </c>
      <c r="AF21" s="482">
        <f>4B!AF21+4C!AF21</f>
        <v>0</v>
      </c>
      <c r="AG21" s="482">
        <f>4B!AG21+4C!AG21</f>
        <v>0</v>
      </c>
      <c r="AH21" s="482">
        <f>4B!AH21+4C!AH21</f>
        <v>0</v>
      </c>
      <c r="AI21" s="482">
        <f>4B!AI21+4C!AI21</f>
        <v>0</v>
      </c>
      <c r="AJ21" s="482">
        <f>4B!AJ21+4C!AJ21</f>
        <v>0</v>
      </c>
    </row>
    <row r="22" spans="1:36" ht="12.75" customHeight="1">
      <c r="A22" s="483"/>
      <c r="B22" s="484"/>
      <c r="C22" s="485"/>
      <c r="D22" s="486"/>
      <c r="E22" s="487"/>
      <c r="F22" s="487"/>
      <c r="G22" s="487"/>
      <c r="H22" s="487"/>
      <c r="I22" s="487"/>
      <c r="J22" s="487"/>
      <c r="K22" s="487"/>
      <c r="L22" s="487"/>
      <c r="M22" s="487"/>
      <c r="N22" s="487"/>
      <c r="O22" s="487"/>
      <c r="P22" s="487"/>
      <c r="Q22" s="487"/>
      <c r="R22" s="487"/>
      <c r="S22" s="487"/>
      <c r="T22" s="487"/>
      <c r="U22" s="487"/>
      <c r="V22" s="487"/>
      <c r="W22" s="487"/>
      <c r="X22" s="487"/>
      <c r="Y22" s="487"/>
      <c r="Z22" s="487"/>
      <c r="AA22" s="487"/>
      <c r="AB22" s="487"/>
      <c r="AC22" s="487"/>
      <c r="AD22" s="487"/>
      <c r="AE22" s="487"/>
      <c r="AF22" s="487"/>
      <c r="AG22" s="487"/>
      <c r="AH22" s="487"/>
      <c r="AI22" s="487"/>
      <c r="AJ22" s="487"/>
    </row>
    <row r="23" spans="1:36" s="63" customFormat="1" ht="24.75" customHeight="1">
      <c r="A23" s="177" t="s">
        <v>126</v>
      </c>
      <c r="B23" s="488" t="s">
        <v>426</v>
      </c>
      <c r="C23" s="489">
        <f>SUM(D23:AJ23)</f>
        <v>0</v>
      </c>
      <c r="D23" s="490">
        <f aca="true" t="shared" si="0" ref="D23:AC23">SUM(D17:D21)</f>
        <v>0</v>
      </c>
      <c r="E23" s="490">
        <f t="shared" si="0"/>
        <v>0</v>
      </c>
      <c r="F23" s="490">
        <f t="shared" si="0"/>
        <v>0</v>
      </c>
      <c r="G23" s="490">
        <f t="shared" si="0"/>
        <v>0</v>
      </c>
      <c r="H23" s="490">
        <f t="shared" si="0"/>
        <v>0</v>
      </c>
      <c r="I23" s="490">
        <f t="shared" si="0"/>
        <v>0</v>
      </c>
      <c r="J23" s="490">
        <f t="shared" si="0"/>
        <v>0</v>
      </c>
      <c r="K23" s="490">
        <f t="shared" si="0"/>
        <v>0</v>
      </c>
      <c r="L23" s="490">
        <f t="shared" si="0"/>
        <v>0</v>
      </c>
      <c r="M23" s="490">
        <f t="shared" si="0"/>
        <v>0</v>
      </c>
      <c r="N23" s="490">
        <f t="shared" si="0"/>
        <v>0</v>
      </c>
      <c r="O23" s="490">
        <f t="shared" si="0"/>
        <v>0</v>
      </c>
      <c r="P23" s="490">
        <f t="shared" si="0"/>
        <v>0</v>
      </c>
      <c r="Q23" s="490">
        <f t="shared" si="0"/>
        <v>0</v>
      </c>
      <c r="R23" s="490">
        <f t="shared" si="0"/>
        <v>0</v>
      </c>
      <c r="S23" s="490">
        <f t="shared" si="0"/>
        <v>0</v>
      </c>
      <c r="T23" s="490">
        <f t="shared" si="0"/>
        <v>0</v>
      </c>
      <c r="U23" s="490">
        <f t="shared" si="0"/>
        <v>0</v>
      </c>
      <c r="V23" s="490">
        <f t="shared" si="0"/>
        <v>0</v>
      </c>
      <c r="W23" s="490">
        <f t="shared" si="0"/>
        <v>0</v>
      </c>
      <c r="X23" s="490">
        <f t="shared" si="0"/>
        <v>0</v>
      </c>
      <c r="Y23" s="490">
        <f t="shared" si="0"/>
        <v>0</v>
      </c>
      <c r="Z23" s="490">
        <f t="shared" si="0"/>
        <v>0</v>
      </c>
      <c r="AA23" s="490">
        <f t="shared" si="0"/>
        <v>0</v>
      </c>
      <c r="AB23" s="490">
        <f t="shared" si="0"/>
        <v>0</v>
      </c>
      <c r="AC23" s="490">
        <f t="shared" si="0"/>
        <v>0</v>
      </c>
      <c r="AD23" s="490">
        <f>SUM(AD17:AD21)</f>
        <v>0</v>
      </c>
      <c r="AE23" s="490">
        <f aca="true" t="shared" si="1" ref="AE23:AJ23">SUM(AE17:AE21)</f>
        <v>0</v>
      </c>
      <c r="AF23" s="490">
        <f t="shared" si="1"/>
        <v>0</v>
      </c>
      <c r="AG23" s="490">
        <f t="shared" si="1"/>
        <v>0</v>
      </c>
      <c r="AH23" s="490">
        <f t="shared" si="1"/>
        <v>0</v>
      </c>
      <c r="AI23" s="490">
        <f t="shared" si="1"/>
        <v>0</v>
      </c>
      <c r="AJ23" s="490">
        <f t="shared" si="1"/>
        <v>0</v>
      </c>
    </row>
    <row r="24" spans="1:36" ht="9.75" customHeight="1">
      <c r="A24" s="491"/>
      <c r="B24" s="484"/>
      <c r="C24" s="481"/>
      <c r="D24" s="482"/>
      <c r="E24" s="482"/>
      <c r="F24" s="482"/>
      <c r="G24" s="482"/>
      <c r="H24" s="482"/>
      <c r="I24" s="482"/>
      <c r="J24" s="482"/>
      <c r="K24" s="482"/>
      <c r="L24" s="482"/>
      <c r="M24" s="482"/>
      <c r="N24" s="482"/>
      <c r="O24" s="482"/>
      <c r="P24" s="482"/>
      <c r="Q24" s="482"/>
      <c r="R24" s="482"/>
      <c r="S24" s="482"/>
      <c r="T24" s="482"/>
      <c r="U24" s="482"/>
      <c r="V24" s="482"/>
      <c r="W24" s="482"/>
      <c r="X24" s="482"/>
      <c r="Y24" s="482"/>
      <c r="Z24" s="482"/>
      <c r="AA24" s="482"/>
      <c r="AB24" s="482"/>
      <c r="AC24" s="482"/>
      <c r="AD24" s="482"/>
      <c r="AE24" s="482"/>
      <c r="AF24" s="482"/>
      <c r="AG24" s="482"/>
      <c r="AH24" s="482"/>
      <c r="AI24" s="482"/>
      <c r="AJ24" s="482"/>
    </row>
    <row r="25" spans="1:36" ht="24.75" customHeight="1">
      <c r="A25" s="491">
        <v>6</v>
      </c>
      <c r="B25" s="344" t="s">
        <v>172</v>
      </c>
      <c r="C25" s="481">
        <f>SUM(D25:AJ25)</f>
        <v>0</v>
      </c>
      <c r="D25" s="482">
        <f>4B!D25+4C!D25</f>
        <v>0</v>
      </c>
      <c r="E25" s="482">
        <f>4B!E25+4C!E25</f>
        <v>0</v>
      </c>
      <c r="F25" s="482">
        <f>4B!F25+4C!F25</f>
        <v>0</v>
      </c>
      <c r="G25" s="482">
        <f>4B!G25+4C!G25</f>
        <v>0</v>
      </c>
      <c r="H25" s="482">
        <f>4B!H25+4C!H25</f>
        <v>0</v>
      </c>
      <c r="I25" s="482">
        <f>4B!I25+4C!I25</f>
        <v>0</v>
      </c>
      <c r="J25" s="482">
        <f>4B!J25+4C!J25</f>
        <v>0</v>
      </c>
      <c r="K25" s="482">
        <f>4B!K25+4C!K25</f>
        <v>0</v>
      </c>
      <c r="L25" s="482">
        <f>4B!L25+4C!L25</f>
        <v>0</v>
      </c>
      <c r="M25" s="482">
        <f>4B!M25+4C!M25</f>
        <v>0</v>
      </c>
      <c r="N25" s="482">
        <f>4B!N25+4C!N25</f>
        <v>0</v>
      </c>
      <c r="O25" s="482">
        <f>4B!O25+4C!O25</f>
        <v>0</v>
      </c>
      <c r="P25" s="482">
        <f>4B!P25+4C!P25</f>
        <v>0</v>
      </c>
      <c r="Q25" s="482">
        <f>4B!Q25+4C!Q25</f>
        <v>0</v>
      </c>
      <c r="R25" s="482">
        <f>4B!R25+4C!R25</f>
        <v>0</v>
      </c>
      <c r="S25" s="482">
        <f>4B!S25+4C!S25</f>
        <v>0</v>
      </c>
      <c r="T25" s="482">
        <f>4B!T25+4C!T25</f>
        <v>0</v>
      </c>
      <c r="U25" s="482">
        <f>4B!U25+4C!U25</f>
        <v>0</v>
      </c>
      <c r="V25" s="482">
        <f>4B!V25+4C!V25</f>
        <v>0</v>
      </c>
      <c r="W25" s="482">
        <f>4B!W25+4C!W25</f>
        <v>0</v>
      </c>
      <c r="X25" s="482">
        <f>4B!X25+4C!X25</f>
        <v>0</v>
      </c>
      <c r="Y25" s="482">
        <f>4B!Y25+4C!Y25</f>
        <v>0</v>
      </c>
      <c r="Z25" s="482">
        <f>4B!Z25+4C!Z25</f>
        <v>0</v>
      </c>
      <c r="AA25" s="482">
        <f>4B!AA25+4C!AA25</f>
        <v>0</v>
      </c>
      <c r="AB25" s="482">
        <f>4B!AB25+4C!AB25</f>
        <v>0</v>
      </c>
      <c r="AC25" s="482">
        <f>4B!AC25+4C!AC25</f>
        <v>0</v>
      </c>
      <c r="AD25" s="482">
        <f>4B!AD25+4C!AD25</f>
        <v>0</v>
      </c>
      <c r="AE25" s="482">
        <f>4B!AE25+4C!AE25</f>
        <v>0</v>
      </c>
      <c r="AF25" s="482">
        <f>4B!AF25+4C!AF25</f>
        <v>0</v>
      </c>
      <c r="AG25" s="482">
        <f>4B!AG25+4C!AG25</f>
        <v>0</v>
      </c>
      <c r="AH25" s="482">
        <f>4B!AH25+4C!AH25</f>
        <v>0</v>
      </c>
      <c r="AI25" s="482">
        <f>4B!AI25+4C!AI25</f>
        <v>0</v>
      </c>
      <c r="AJ25" s="482">
        <f>4B!AJ25+4C!AJ25</f>
        <v>0</v>
      </c>
    </row>
    <row r="26" spans="1:36" ht="24.75" customHeight="1">
      <c r="A26" s="492">
        <v>7</v>
      </c>
      <c r="B26" s="344" t="s">
        <v>229</v>
      </c>
      <c r="C26" s="481">
        <f>SUM(D26:AJ26)</f>
        <v>0</v>
      </c>
      <c r="D26" s="482">
        <f>4B!D26+4C!D26</f>
        <v>0</v>
      </c>
      <c r="E26" s="482">
        <f>4B!E26+4C!E26</f>
        <v>0</v>
      </c>
      <c r="F26" s="482">
        <f>4B!F26+4C!F26</f>
        <v>0</v>
      </c>
      <c r="G26" s="482">
        <f>4B!G26+4C!G26</f>
        <v>0</v>
      </c>
      <c r="H26" s="482">
        <f>4B!H26+4C!H26</f>
        <v>0</v>
      </c>
      <c r="I26" s="482">
        <f>4B!I26+4C!I26</f>
        <v>0</v>
      </c>
      <c r="J26" s="482">
        <f>4B!J26+4C!J26</f>
        <v>0</v>
      </c>
      <c r="K26" s="482">
        <f>4B!K26+4C!K26</f>
        <v>0</v>
      </c>
      <c r="L26" s="482">
        <f>4B!L26+4C!L26</f>
        <v>0</v>
      </c>
      <c r="M26" s="482">
        <f>4B!M26+4C!M26</f>
        <v>0</v>
      </c>
      <c r="N26" s="482">
        <f>4B!N26+4C!N26</f>
        <v>0</v>
      </c>
      <c r="O26" s="482">
        <f>4B!O26+4C!O26</f>
        <v>0</v>
      </c>
      <c r="P26" s="482">
        <f>4B!P26+4C!P26</f>
        <v>0</v>
      </c>
      <c r="Q26" s="482">
        <f>4B!Q26+4C!Q26</f>
        <v>0</v>
      </c>
      <c r="R26" s="482">
        <f>4B!R26+4C!R26</f>
        <v>0</v>
      </c>
      <c r="S26" s="482">
        <f>4B!S26+4C!S26</f>
        <v>0</v>
      </c>
      <c r="T26" s="482">
        <f>4B!T26+4C!T26</f>
        <v>0</v>
      </c>
      <c r="U26" s="482">
        <f>4B!U26+4C!U26</f>
        <v>0</v>
      </c>
      <c r="V26" s="482">
        <f>4B!V26+4C!V26</f>
        <v>0</v>
      </c>
      <c r="W26" s="482">
        <f>4B!W26+4C!W26</f>
        <v>0</v>
      </c>
      <c r="X26" s="482">
        <f>4B!X26+4C!X26</f>
        <v>0</v>
      </c>
      <c r="Y26" s="482">
        <f>4B!Y26+4C!Y26</f>
        <v>0</v>
      </c>
      <c r="Z26" s="482">
        <f>4B!Z26+4C!Z26</f>
        <v>0</v>
      </c>
      <c r="AA26" s="482">
        <f>4B!AA26+4C!AA26</f>
        <v>0</v>
      </c>
      <c r="AB26" s="482">
        <f>4B!AB26+4C!AB26</f>
        <v>0</v>
      </c>
      <c r="AC26" s="482">
        <f>4B!AC26+4C!AC26</f>
        <v>0</v>
      </c>
      <c r="AD26" s="482">
        <f>4B!AD26+4C!AD26</f>
        <v>0</v>
      </c>
      <c r="AE26" s="482">
        <f>4B!AE26+4C!AE26</f>
        <v>0</v>
      </c>
      <c r="AF26" s="482">
        <f>4B!AF26+4C!AF26</f>
        <v>0</v>
      </c>
      <c r="AG26" s="482">
        <f>4B!AG26+4C!AG26</f>
        <v>0</v>
      </c>
      <c r="AH26" s="482">
        <f>4B!AH26+4C!AH26</f>
        <v>0</v>
      </c>
      <c r="AI26" s="482">
        <f>4B!AI26+4C!AI26</f>
        <v>0</v>
      </c>
      <c r="AJ26" s="482">
        <f>4B!AJ26+4C!AJ26</f>
        <v>0</v>
      </c>
    </row>
    <row r="27" spans="1:36" ht="12.75" customHeight="1">
      <c r="A27" s="180"/>
      <c r="B27" s="484"/>
      <c r="C27" s="485"/>
      <c r="D27" s="486"/>
      <c r="E27" s="487"/>
      <c r="F27" s="487"/>
      <c r="G27" s="487"/>
      <c r="H27" s="487"/>
      <c r="I27" s="487"/>
      <c r="J27" s="487"/>
      <c r="K27" s="487"/>
      <c r="L27" s="487"/>
      <c r="M27" s="487"/>
      <c r="N27" s="487"/>
      <c r="O27" s="487"/>
      <c r="P27" s="487"/>
      <c r="Q27" s="487"/>
      <c r="R27" s="487"/>
      <c r="S27" s="487"/>
      <c r="T27" s="487"/>
      <c r="U27" s="487"/>
      <c r="V27" s="487"/>
      <c r="W27" s="487"/>
      <c r="X27" s="487"/>
      <c r="Y27" s="487"/>
      <c r="Z27" s="487"/>
      <c r="AA27" s="487"/>
      <c r="AB27" s="487"/>
      <c r="AC27" s="487"/>
      <c r="AD27" s="487"/>
      <c r="AE27" s="487"/>
      <c r="AF27" s="487"/>
      <c r="AG27" s="487"/>
      <c r="AH27" s="487"/>
      <c r="AI27" s="487"/>
      <c r="AJ27" s="487"/>
    </row>
    <row r="28" spans="1:36" s="63" customFormat="1" ht="24.75" customHeight="1">
      <c r="A28" s="181" t="s">
        <v>240</v>
      </c>
      <c r="B28" s="488" t="s">
        <v>427</v>
      </c>
      <c r="C28" s="489">
        <f>SUM(D28:AJ28)</f>
        <v>0</v>
      </c>
      <c r="D28" s="490">
        <f>D25+D26</f>
        <v>0</v>
      </c>
      <c r="E28" s="490">
        <f aca="true" t="shared" si="2" ref="E28:AC28">E25+E26</f>
        <v>0</v>
      </c>
      <c r="F28" s="490">
        <f t="shared" si="2"/>
        <v>0</v>
      </c>
      <c r="G28" s="490">
        <f t="shared" si="2"/>
        <v>0</v>
      </c>
      <c r="H28" s="490">
        <f t="shared" si="2"/>
        <v>0</v>
      </c>
      <c r="I28" s="490">
        <f t="shared" si="2"/>
        <v>0</v>
      </c>
      <c r="J28" s="490">
        <f t="shared" si="2"/>
        <v>0</v>
      </c>
      <c r="K28" s="490">
        <f t="shared" si="2"/>
        <v>0</v>
      </c>
      <c r="L28" s="490">
        <f t="shared" si="2"/>
        <v>0</v>
      </c>
      <c r="M28" s="490">
        <f t="shared" si="2"/>
        <v>0</v>
      </c>
      <c r="N28" s="490">
        <f t="shared" si="2"/>
        <v>0</v>
      </c>
      <c r="O28" s="490">
        <f t="shared" si="2"/>
        <v>0</v>
      </c>
      <c r="P28" s="490">
        <f t="shared" si="2"/>
        <v>0</v>
      </c>
      <c r="Q28" s="490">
        <f t="shared" si="2"/>
        <v>0</v>
      </c>
      <c r="R28" s="490">
        <f t="shared" si="2"/>
        <v>0</v>
      </c>
      <c r="S28" s="490">
        <f t="shared" si="2"/>
        <v>0</v>
      </c>
      <c r="T28" s="490">
        <f t="shared" si="2"/>
        <v>0</v>
      </c>
      <c r="U28" s="490">
        <f t="shared" si="2"/>
        <v>0</v>
      </c>
      <c r="V28" s="490">
        <f t="shared" si="2"/>
        <v>0</v>
      </c>
      <c r="W28" s="490">
        <f t="shared" si="2"/>
        <v>0</v>
      </c>
      <c r="X28" s="490">
        <f t="shared" si="2"/>
        <v>0</v>
      </c>
      <c r="Y28" s="490">
        <f t="shared" si="2"/>
        <v>0</v>
      </c>
      <c r="Z28" s="490">
        <f t="shared" si="2"/>
        <v>0</v>
      </c>
      <c r="AA28" s="490">
        <f t="shared" si="2"/>
        <v>0</v>
      </c>
      <c r="AB28" s="490">
        <f t="shared" si="2"/>
        <v>0</v>
      </c>
      <c r="AC28" s="490">
        <f t="shared" si="2"/>
        <v>0</v>
      </c>
      <c r="AD28" s="490">
        <f>AD25+AD26</f>
        <v>0</v>
      </c>
      <c r="AE28" s="490">
        <f aca="true" t="shared" si="3" ref="AE28:AJ28">AE25+AE26</f>
        <v>0</v>
      </c>
      <c r="AF28" s="490">
        <f t="shared" si="3"/>
        <v>0</v>
      </c>
      <c r="AG28" s="490">
        <f t="shared" si="3"/>
        <v>0</v>
      </c>
      <c r="AH28" s="490">
        <f t="shared" si="3"/>
        <v>0</v>
      </c>
      <c r="AI28" s="490">
        <f t="shared" si="3"/>
        <v>0</v>
      </c>
      <c r="AJ28" s="490">
        <f t="shared" si="3"/>
        <v>0</v>
      </c>
    </row>
    <row r="29" spans="1:36" ht="12.75" customHeight="1">
      <c r="A29" s="181"/>
      <c r="B29" s="488"/>
      <c r="C29" s="485"/>
      <c r="D29" s="486"/>
      <c r="E29" s="487"/>
      <c r="F29" s="487"/>
      <c r="G29" s="487"/>
      <c r="H29" s="487"/>
      <c r="I29" s="487"/>
      <c r="J29" s="487"/>
      <c r="K29" s="487"/>
      <c r="L29" s="487"/>
      <c r="M29" s="487"/>
      <c r="N29" s="487"/>
      <c r="O29" s="487"/>
      <c r="P29" s="487"/>
      <c r="Q29" s="487"/>
      <c r="R29" s="487"/>
      <c r="S29" s="487"/>
      <c r="T29" s="487"/>
      <c r="U29" s="487"/>
      <c r="V29" s="487"/>
      <c r="W29" s="487"/>
      <c r="X29" s="487"/>
      <c r="Y29" s="487"/>
      <c r="Z29" s="487"/>
      <c r="AA29" s="487"/>
      <c r="AB29" s="487"/>
      <c r="AC29" s="487"/>
      <c r="AD29" s="487"/>
      <c r="AE29" s="487"/>
      <c r="AF29" s="487"/>
      <c r="AG29" s="487"/>
      <c r="AH29" s="487"/>
      <c r="AI29" s="487"/>
      <c r="AJ29" s="487"/>
    </row>
    <row r="30" spans="1:36" ht="24.75" customHeight="1">
      <c r="A30" s="181" t="s">
        <v>241</v>
      </c>
      <c r="B30" s="344" t="s">
        <v>270</v>
      </c>
      <c r="C30" s="481">
        <f>SUM(D30:AJ30)</f>
        <v>0</v>
      </c>
      <c r="D30" s="482">
        <f>IF(3!D15&lt;=0,0,160000)</f>
        <v>0</v>
      </c>
      <c r="E30" s="482">
        <f>IF(3!D15&lt;=0,0,80000)</f>
        <v>0</v>
      </c>
      <c r="F30" s="482">
        <f aca="true" t="shared" si="4" ref="F30:AC30">E30</f>
        <v>0</v>
      </c>
      <c r="G30" s="482">
        <f t="shared" si="4"/>
        <v>0</v>
      </c>
      <c r="H30" s="482">
        <f t="shared" si="4"/>
        <v>0</v>
      </c>
      <c r="I30" s="482">
        <f t="shared" si="4"/>
        <v>0</v>
      </c>
      <c r="J30" s="482">
        <f t="shared" si="4"/>
        <v>0</v>
      </c>
      <c r="K30" s="482">
        <f t="shared" si="4"/>
        <v>0</v>
      </c>
      <c r="L30" s="482">
        <f t="shared" si="4"/>
        <v>0</v>
      </c>
      <c r="M30" s="482">
        <f t="shared" si="4"/>
        <v>0</v>
      </c>
      <c r="N30" s="482">
        <f t="shared" si="4"/>
        <v>0</v>
      </c>
      <c r="O30" s="482">
        <f t="shared" si="4"/>
        <v>0</v>
      </c>
      <c r="P30" s="482">
        <f t="shared" si="4"/>
        <v>0</v>
      </c>
      <c r="Q30" s="482">
        <f t="shared" si="4"/>
        <v>0</v>
      </c>
      <c r="R30" s="482">
        <f t="shared" si="4"/>
        <v>0</v>
      </c>
      <c r="S30" s="482">
        <f t="shared" si="4"/>
        <v>0</v>
      </c>
      <c r="T30" s="482">
        <f t="shared" si="4"/>
        <v>0</v>
      </c>
      <c r="U30" s="482">
        <f t="shared" si="4"/>
        <v>0</v>
      </c>
      <c r="V30" s="482">
        <f t="shared" si="4"/>
        <v>0</v>
      </c>
      <c r="W30" s="482">
        <f t="shared" si="4"/>
        <v>0</v>
      </c>
      <c r="X30" s="482">
        <f t="shared" si="4"/>
        <v>0</v>
      </c>
      <c r="Y30" s="482">
        <f t="shared" si="4"/>
        <v>0</v>
      </c>
      <c r="Z30" s="482">
        <f t="shared" si="4"/>
        <v>0</v>
      </c>
      <c r="AA30" s="482">
        <f t="shared" si="4"/>
        <v>0</v>
      </c>
      <c r="AB30" s="482">
        <f t="shared" si="4"/>
        <v>0</v>
      </c>
      <c r="AC30" s="482">
        <f t="shared" si="4"/>
        <v>0</v>
      </c>
      <c r="AD30" s="482">
        <f aca="true" t="shared" si="5" ref="AD30:AJ30">AC30</f>
        <v>0</v>
      </c>
      <c r="AE30" s="482">
        <f t="shared" si="5"/>
        <v>0</v>
      </c>
      <c r="AF30" s="482">
        <f t="shared" si="5"/>
        <v>0</v>
      </c>
      <c r="AG30" s="482">
        <f t="shared" si="5"/>
        <v>0</v>
      </c>
      <c r="AH30" s="482">
        <f t="shared" si="5"/>
        <v>0</v>
      </c>
      <c r="AI30" s="482">
        <f t="shared" si="5"/>
        <v>0</v>
      </c>
      <c r="AJ30" s="482">
        <f t="shared" si="5"/>
        <v>0</v>
      </c>
    </row>
    <row r="31" spans="1:36" ht="24.75" customHeight="1">
      <c r="A31" s="181" t="s">
        <v>66</v>
      </c>
      <c r="B31" s="344" t="s">
        <v>342</v>
      </c>
      <c r="C31" s="481">
        <f>SUM(D31:AJ31)</f>
        <v>0</v>
      </c>
      <c r="D31" s="482">
        <f>4B!D31+4C!D31</f>
        <v>0</v>
      </c>
      <c r="E31" s="482">
        <f>4B!E31+4C!E31</f>
        <v>0</v>
      </c>
      <c r="F31" s="482">
        <f>4B!F31+4C!F31</f>
        <v>0</v>
      </c>
      <c r="G31" s="482">
        <f>4B!G31+4C!G31</f>
        <v>0</v>
      </c>
      <c r="H31" s="482">
        <f>4B!H31+4C!H31</f>
        <v>0</v>
      </c>
      <c r="I31" s="482">
        <f>4B!I31+4C!I31</f>
        <v>0</v>
      </c>
      <c r="J31" s="482">
        <f>4B!J31+4C!J31</f>
        <v>0</v>
      </c>
      <c r="K31" s="482">
        <f>4B!K31+4C!K31</f>
        <v>0</v>
      </c>
      <c r="L31" s="482">
        <f>4B!L31+4C!L31</f>
        <v>0</v>
      </c>
      <c r="M31" s="482">
        <f>4B!M31+4C!M31</f>
        <v>0</v>
      </c>
      <c r="N31" s="482">
        <f>4B!N31+4C!N31</f>
        <v>0</v>
      </c>
      <c r="O31" s="482">
        <f>4B!O31+4C!O31</f>
        <v>0</v>
      </c>
      <c r="P31" s="482">
        <f>4B!P31+4C!P31</f>
        <v>0</v>
      </c>
      <c r="Q31" s="482">
        <f>4B!Q31+4C!Q31</f>
        <v>0</v>
      </c>
      <c r="R31" s="482">
        <f>4B!R31+4C!R31</f>
        <v>0</v>
      </c>
      <c r="S31" s="482">
        <f>4B!S31+4C!S31</f>
        <v>0</v>
      </c>
      <c r="T31" s="482">
        <f>4B!T31+4C!T31</f>
        <v>0</v>
      </c>
      <c r="U31" s="482">
        <f>4B!U31+4C!U31</f>
        <v>0</v>
      </c>
      <c r="V31" s="482">
        <f>4B!V31+4C!V31</f>
        <v>0</v>
      </c>
      <c r="W31" s="482">
        <f>4B!W31+4C!W31</f>
        <v>0</v>
      </c>
      <c r="X31" s="482">
        <f>4B!X31+4C!X31</f>
        <v>0</v>
      </c>
      <c r="Y31" s="482">
        <f>4B!Y31+4C!Y31</f>
        <v>0</v>
      </c>
      <c r="Z31" s="482">
        <f>4B!Z31+4C!Z31</f>
        <v>0</v>
      </c>
      <c r="AA31" s="482">
        <f>4B!AA31+4C!AA31</f>
        <v>0</v>
      </c>
      <c r="AB31" s="482">
        <f>4B!AB31+4C!AB31</f>
        <v>0</v>
      </c>
      <c r="AC31" s="482">
        <f>4B!AC31+4C!AC31</f>
        <v>0</v>
      </c>
      <c r="AD31" s="482">
        <f>4B!AD31+4C!AD31</f>
        <v>0</v>
      </c>
      <c r="AE31" s="482">
        <f>4B!AE31+4C!AE31</f>
        <v>0</v>
      </c>
      <c r="AF31" s="482">
        <f>4B!AF31+4C!AF31</f>
        <v>0</v>
      </c>
      <c r="AG31" s="482">
        <f>4B!AG31+4C!AG31</f>
        <v>0</v>
      </c>
      <c r="AH31" s="482">
        <f>4B!AH31+4C!AH31</f>
        <v>0</v>
      </c>
      <c r="AI31" s="482">
        <f>4B!AI31+4C!AI31</f>
        <v>0</v>
      </c>
      <c r="AJ31" s="482">
        <f>4B!AJ31+4C!AJ31</f>
        <v>0</v>
      </c>
    </row>
    <row r="32" spans="1:36" ht="24.75" customHeight="1">
      <c r="A32" s="181" t="s">
        <v>189</v>
      </c>
      <c r="B32" s="344" t="s">
        <v>341</v>
      </c>
      <c r="C32" s="481">
        <f>SUM(D32:AJ32)</f>
        <v>0</v>
      </c>
      <c r="D32" s="482">
        <f>4B!D33</f>
        <v>0</v>
      </c>
      <c r="E32" s="482">
        <f>4B!E33</f>
        <v>0</v>
      </c>
      <c r="F32" s="482">
        <f>4B!F33</f>
        <v>0</v>
      </c>
      <c r="G32" s="482">
        <f>4B!G33</f>
        <v>0</v>
      </c>
      <c r="H32" s="482">
        <f>4B!H33</f>
        <v>0</v>
      </c>
      <c r="I32" s="482">
        <f>4B!I33</f>
        <v>0</v>
      </c>
      <c r="J32" s="482">
        <f>4B!J33</f>
        <v>0</v>
      </c>
      <c r="K32" s="482">
        <f>4B!K33</f>
        <v>0</v>
      </c>
      <c r="L32" s="482">
        <f>4B!L33</f>
        <v>0</v>
      </c>
      <c r="M32" s="482">
        <f>4B!M33</f>
        <v>0</v>
      </c>
      <c r="N32" s="482">
        <f>4B!N33</f>
        <v>0</v>
      </c>
      <c r="O32" s="482">
        <f>4B!O33</f>
        <v>0</v>
      </c>
      <c r="P32" s="482">
        <f>4B!P33</f>
        <v>0</v>
      </c>
      <c r="Q32" s="482">
        <f>4B!Q33</f>
        <v>0</v>
      </c>
      <c r="R32" s="482">
        <f>4B!R33</f>
        <v>0</v>
      </c>
      <c r="S32" s="482">
        <f>4B!S33</f>
        <v>0</v>
      </c>
      <c r="T32" s="482">
        <f>4B!T33</f>
        <v>0</v>
      </c>
      <c r="U32" s="482">
        <f>4B!U33</f>
        <v>0</v>
      </c>
      <c r="V32" s="482">
        <f>4B!V33</f>
        <v>0</v>
      </c>
      <c r="W32" s="482">
        <f>4B!W33</f>
        <v>0</v>
      </c>
      <c r="X32" s="482">
        <f>4B!X33</f>
        <v>0</v>
      </c>
      <c r="Y32" s="482">
        <f>4B!Y33</f>
        <v>0</v>
      </c>
      <c r="Z32" s="482">
        <f>4B!Z33</f>
        <v>0</v>
      </c>
      <c r="AA32" s="482">
        <f>4B!AA33</f>
        <v>0</v>
      </c>
      <c r="AB32" s="482">
        <f>4B!AB33</f>
        <v>0</v>
      </c>
      <c r="AC32" s="482">
        <f>4B!AC33</f>
        <v>0</v>
      </c>
      <c r="AD32" s="482">
        <f>4B!AD33</f>
        <v>0</v>
      </c>
      <c r="AE32" s="482">
        <f>4B!AE33</f>
        <v>0</v>
      </c>
      <c r="AF32" s="482">
        <f>4B!AF33</f>
        <v>0</v>
      </c>
      <c r="AG32" s="482">
        <f>4B!AG33</f>
        <v>0</v>
      </c>
      <c r="AH32" s="482">
        <f>4B!AH33</f>
        <v>0</v>
      </c>
      <c r="AI32" s="482">
        <f>4B!AI33</f>
        <v>0</v>
      </c>
      <c r="AJ32" s="482">
        <f>4B!AJ33</f>
        <v>0</v>
      </c>
    </row>
    <row r="33" spans="1:36" ht="24.75" customHeight="1">
      <c r="A33" s="181" t="s">
        <v>293</v>
      </c>
      <c r="B33" s="344" t="s">
        <v>343</v>
      </c>
      <c r="C33" s="481">
        <f>SUM(D33:AJ33)</f>
        <v>0</v>
      </c>
      <c r="D33" s="482">
        <f>4C!D34</f>
        <v>0</v>
      </c>
      <c r="E33" s="482">
        <f>4C!E34</f>
        <v>0</v>
      </c>
      <c r="F33" s="482">
        <f>4C!F34</f>
        <v>0</v>
      </c>
      <c r="G33" s="482">
        <f>4C!G34</f>
        <v>0</v>
      </c>
      <c r="H33" s="482">
        <f>4C!H34</f>
        <v>0</v>
      </c>
      <c r="I33" s="482">
        <f>4C!I34</f>
        <v>0</v>
      </c>
      <c r="J33" s="482">
        <f>4C!J34</f>
        <v>0</v>
      </c>
      <c r="K33" s="482">
        <f>4C!K34</f>
        <v>0</v>
      </c>
      <c r="L33" s="482">
        <f>4C!L34</f>
        <v>0</v>
      </c>
      <c r="M33" s="482">
        <f>4C!M34</f>
        <v>0</v>
      </c>
      <c r="N33" s="482">
        <f>4C!N34</f>
        <v>0</v>
      </c>
      <c r="O33" s="482">
        <f>4C!O34</f>
        <v>0</v>
      </c>
      <c r="P33" s="482">
        <f>4C!P34</f>
        <v>0</v>
      </c>
      <c r="Q33" s="482">
        <f>4C!Q34</f>
        <v>0</v>
      </c>
      <c r="R33" s="482">
        <f>4C!R34</f>
        <v>0</v>
      </c>
      <c r="S33" s="482">
        <f>4C!S34</f>
        <v>0</v>
      </c>
      <c r="T33" s="482">
        <f>4C!T34</f>
        <v>0</v>
      </c>
      <c r="U33" s="482">
        <f>4C!U34</f>
        <v>0</v>
      </c>
      <c r="V33" s="482">
        <f>4C!V34</f>
        <v>0</v>
      </c>
      <c r="W33" s="482">
        <f>4C!W34</f>
        <v>0</v>
      </c>
      <c r="X33" s="482">
        <f>4C!X34</f>
        <v>0</v>
      </c>
      <c r="Y33" s="482">
        <f>4C!Y34</f>
        <v>0</v>
      </c>
      <c r="Z33" s="482">
        <f>4C!Z34</f>
        <v>0</v>
      </c>
      <c r="AA33" s="482">
        <f>4C!AA34</f>
        <v>0</v>
      </c>
      <c r="AB33" s="482">
        <f>4C!AB34</f>
        <v>0</v>
      </c>
      <c r="AC33" s="482">
        <f>4C!AC34</f>
        <v>0</v>
      </c>
      <c r="AD33" s="482">
        <f>4C!AD34</f>
        <v>0</v>
      </c>
      <c r="AE33" s="482">
        <f>4C!AE34</f>
        <v>0</v>
      </c>
      <c r="AF33" s="482">
        <f>4C!AF34</f>
        <v>0</v>
      </c>
      <c r="AG33" s="482">
        <f>4C!AG34</f>
        <v>0</v>
      </c>
      <c r="AH33" s="482">
        <f>4C!AH34</f>
        <v>0</v>
      </c>
      <c r="AI33" s="482">
        <f>4C!AI34</f>
        <v>0</v>
      </c>
      <c r="AJ33" s="482">
        <f>4C!AJ34</f>
        <v>0</v>
      </c>
    </row>
    <row r="34" spans="1:36" ht="12">
      <c r="A34" s="493"/>
      <c r="B34" s="494"/>
      <c r="C34" s="495"/>
      <c r="D34" s="496"/>
      <c r="E34" s="497"/>
      <c r="F34" s="497"/>
      <c r="G34" s="497"/>
      <c r="H34" s="497"/>
      <c r="I34" s="497"/>
      <c r="J34" s="497"/>
      <c r="K34" s="497"/>
      <c r="L34" s="497"/>
      <c r="M34" s="497"/>
      <c r="N34" s="497"/>
      <c r="O34" s="497"/>
      <c r="P34" s="497"/>
      <c r="Q34" s="497"/>
      <c r="R34" s="497"/>
      <c r="S34" s="497"/>
      <c r="T34" s="497"/>
      <c r="U34" s="497"/>
      <c r="V34" s="497"/>
      <c r="W34" s="497"/>
      <c r="X34" s="497"/>
      <c r="Y34" s="497"/>
      <c r="Z34" s="498"/>
      <c r="AA34" s="497"/>
      <c r="AB34" s="498"/>
      <c r="AC34" s="497"/>
      <c r="AD34" s="497"/>
      <c r="AE34" s="497"/>
      <c r="AF34" s="497"/>
      <c r="AG34" s="497"/>
      <c r="AH34" s="497"/>
      <c r="AI34" s="497"/>
      <c r="AJ34" s="497"/>
    </row>
    <row r="35" spans="1:36" s="63" customFormat="1" ht="31.5" customHeight="1" thickBot="1">
      <c r="A35" s="1133" t="s">
        <v>190</v>
      </c>
      <c r="B35" s="1134"/>
      <c r="C35" s="499">
        <f>SUM(D35:AJ35)</f>
        <v>0</v>
      </c>
      <c r="D35" s="499">
        <f aca="true" t="shared" si="6" ref="D35:AC35">D23+D28+D30+D31+D32+D33</f>
        <v>0</v>
      </c>
      <c r="E35" s="499">
        <f t="shared" si="6"/>
        <v>0</v>
      </c>
      <c r="F35" s="499">
        <f t="shared" si="6"/>
        <v>0</v>
      </c>
      <c r="G35" s="499">
        <f t="shared" si="6"/>
        <v>0</v>
      </c>
      <c r="H35" s="499">
        <f t="shared" si="6"/>
        <v>0</v>
      </c>
      <c r="I35" s="499">
        <f t="shared" si="6"/>
        <v>0</v>
      </c>
      <c r="J35" s="499">
        <f t="shared" si="6"/>
        <v>0</v>
      </c>
      <c r="K35" s="499">
        <f t="shared" si="6"/>
        <v>0</v>
      </c>
      <c r="L35" s="499">
        <f t="shared" si="6"/>
        <v>0</v>
      </c>
      <c r="M35" s="499">
        <f t="shared" si="6"/>
        <v>0</v>
      </c>
      <c r="N35" s="499">
        <f t="shared" si="6"/>
        <v>0</v>
      </c>
      <c r="O35" s="499">
        <f t="shared" si="6"/>
        <v>0</v>
      </c>
      <c r="P35" s="499">
        <f t="shared" si="6"/>
        <v>0</v>
      </c>
      <c r="Q35" s="499">
        <f t="shared" si="6"/>
        <v>0</v>
      </c>
      <c r="R35" s="499">
        <f t="shared" si="6"/>
        <v>0</v>
      </c>
      <c r="S35" s="499">
        <f t="shared" si="6"/>
        <v>0</v>
      </c>
      <c r="T35" s="499">
        <f t="shared" si="6"/>
        <v>0</v>
      </c>
      <c r="U35" s="499">
        <f t="shared" si="6"/>
        <v>0</v>
      </c>
      <c r="V35" s="499">
        <f t="shared" si="6"/>
        <v>0</v>
      </c>
      <c r="W35" s="499">
        <f t="shared" si="6"/>
        <v>0</v>
      </c>
      <c r="X35" s="499">
        <f t="shared" si="6"/>
        <v>0</v>
      </c>
      <c r="Y35" s="499">
        <f t="shared" si="6"/>
        <v>0</v>
      </c>
      <c r="Z35" s="499">
        <f t="shared" si="6"/>
        <v>0</v>
      </c>
      <c r="AA35" s="499">
        <f t="shared" si="6"/>
        <v>0</v>
      </c>
      <c r="AB35" s="499">
        <f t="shared" si="6"/>
        <v>0</v>
      </c>
      <c r="AC35" s="499">
        <f t="shared" si="6"/>
        <v>0</v>
      </c>
      <c r="AD35" s="499">
        <f>AD23+AD28+AD30+AD31+AD32+AD33</f>
        <v>0</v>
      </c>
      <c r="AE35" s="499">
        <f aca="true" t="shared" si="7" ref="AE35:AJ35">AE23+AE28+AE30+AE31+AE32+AE33</f>
        <v>0</v>
      </c>
      <c r="AF35" s="499">
        <f t="shared" si="7"/>
        <v>0</v>
      </c>
      <c r="AG35" s="499">
        <f t="shared" si="7"/>
        <v>0</v>
      </c>
      <c r="AH35" s="499">
        <f t="shared" si="7"/>
        <v>0</v>
      </c>
      <c r="AI35" s="499">
        <f t="shared" si="7"/>
        <v>0</v>
      </c>
      <c r="AJ35" s="499">
        <f t="shared" si="7"/>
        <v>0</v>
      </c>
    </row>
    <row r="36" spans="1:4" s="63" customFormat="1" ht="6.75" customHeight="1" thickTop="1">
      <c r="A36" s="390"/>
      <c r="B36" s="64"/>
      <c r="C36" s="64"/>
      <c r="D36" s="64"/>
    </row>
    <row r="37" spans="1:4" ht="12">
      <c r="A37" s="500"/>
      <c r="B37" s="501" t="s">
        <v>296</v>
      </c>
      <c r="C37" s="502">
        <f>DATOS!C13</f>
        <v>0</v>
      </c>
      <c r="D37" s="503"/>
    </row>
    <row r="39" spans="2:3" ht="12">
      <c r="B39" s="504"/>
      <c r="C39" s="489">
        <f>4B!C44</f>
        <v>0</v>
      </c>
    </row>
    <row r="41" ht="12">
      <c r="C41" s="1017"/>
    </row>
    <row r="42" ht="12">
      <c r="C42" s="1017"/>
    </row>
    <row r="43" ht="12">
      <c r="C43" s="1017"/>
    </row>
    <row r="44" ht="12">
      <c r="C44" s="1017"/>
    </row>
  </sheetData>
  <sheetProtection password="ECC8" sheet="1" objects="1" scenarios="1" selectLockedCells="1" selectUnlockedCells="1"/>
  <mergeCells count="52">
    <mergeCell ref="Q11:X11"/>
    <mergeCell ref="Q2:W2"/>
    <mergeCell ref="Q3:W3"/>
    <mergeCell ref="U5:AA5"/>
    <mergeCell ref="U6:AA6"/>
    <mergeCell ref="U7:AA7"/>
    <mergeCell ref="U8:AA8"/>
    <mergeCell ref="C2:H2"/>
    <mergeCell ref="C3:H3"/>
    <mergeCell ref="C10:H10"/>
    <mergeCell ref="Q10:W10"/>
    <mergeCell ref="F7:L7"/>
    <mergeCell ref="F5:L5"/>
    <mergeCell ref="F6:L6"/>
    <mergeCell ref="F8:L8"/>
    <mergeCell ref="AA14:AA15"/>
    <mergeCell ref="AG14:AG15"/>
    <mergeCell ref="AH14:AH15"/>
    <mergeCell ref="T14:T15"/>
    <mergeCell ref="X14:X15"/>
    <mergeCell ref="Y14:Y15"/>
    <mergeCell ref="AB14:AB15"/>
    <mergeCell ref="AD14:AD15"/>
    <mergeCell ref="AE14:AE15"/>
    <mergeCell ref="AF14:AF15"/>
    <mergeCell ref="AJ14:AJ15"/>
    <mergeCell ref="O14:O15"/>
    <mergeCell ref="L14:L15"/>
    <mergeCell ref="K14:K15"/>
    <mergeCell ref="U14:U15"/>
    <mergeCell ref="AC14:AC15"/>
    <mergeCell ref="V14:V15"/>
    <mergeCell ref="W14:W15"/>
    <mergeCell ref="AI14:AI15"/>
    <mergeCell ref="Z14:Z15"/>
    <mergeCell ref="M14:M15"/>
    <mergeCell ref="R14:R15"/>
    <mergeCell ref="S14:S15"/>
    <mergeCell ref="J14:J15"/>
    <mergeCell ref="P14:P15"/>
    <mergeCell ref="Q14:Q15"/>
    <mergeCell ref="N14:N15"/>
    <mergeCell ref="I14:I15"/>
    <mergeCell ref="H14:H15"/>
    <mergeCell ref="G14:G15"/>
    <mergeCell ref="A35:B35"/>
    <mergeCell ref="B14:B15"/>
    <mergeCell ref="D14:D15"/>
    <mergeCell ref="A14:A15"/>
    <mergeCell ref="F14:F15"/>
    <mergeCell ref="E14:E15"/>
    <mergeCell ref="C14:C15"/>
  </mergeCells>
  <printOptions horizontalCentered="1" verticalCentered="1"/>
  <pageMargins left="0.1968503937007874" right="0.11811023622047245" top="0.7480314960629921" bottom="0.7480314960629921" header="0.31496062992125984" footer="0.31496062992125984"/>
  <pageSetup fitToHeight="3" fitToWidth="3" horizontalDpi="600" verticalDpi="600" orientation="landscape" scale="45"/>
  <colBreaks count="1" manualBreakCount="1">
    <brk id="16" max="37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45"/>
  <sheetViews>
    <sheetView zoomScale="65" zoomScaleNormal="65" zoomScaleSheetLayoutView="65" zoomScalePageLayoutView="0" workbookViewId="0" topLeftCell="A8">
      <selection activeCell="C11" sqref="C11"/>
    </sheetView>
  </sheetViews>
  <sheetFormatPr defaultColWidth="11.57421875" defaultRowHeight="12.75"/>
  <cols>
    <col min="1" max="1" width="15.00390625" style="93" customWidth="1"/>
    <col min="2" max="2" width="74.28125" style="93" customWidth="1"/>
    <col min="3" max="3" width="24.7109375" style="93" customWidth="1"/>
    <col min="4" max="36" width="20.7109375" style="93" customWidth="1"/>
    <col min="37" max="37" width="0.2890625" style="93" customWidth="1"/>
    <col min="38" max="16384" width="11.421875" style="93" customWidth="1"/>
  </cols>
  <sheetData>
    <row r="1" ht="18.75" customHeight="1">
      <c r="L1" s="94"/>
    </row>
    <row r="2" spans="2:36" ht="18.75" customHeight="1">
      <c r="B2" s="82"/>
      <c r="C2" s="82"/>
      <c r="D2" s="1021" t="s">
        <v>12</v>
      </c>
      <c r="E2" s="1021"/>
      <c r="F2" s="1021"/>
      <c r="G2" s="1021"/>
      <c r="H2" s="1021"/>
      <c r="I2" s="82"/>
      <c r="J2" s="82"/>
      <c r="K2" s="82"/>
      <c r="L2" s="82"/>
      <c r="M2" s="82"/>
      <c r="N2" s="82"/>
      <c r="O2" s="1021" t="s">
        <v>12</v>
      </c>
      <c r="P2" s="1021"/>
      <c r="Q2" s="1021"/>
      <c r="R2" s="1021"/>
      <c r="S2" s="1021"/>
      <c r="T2" s="1021"/>
      <c r="U2" s="82"/>
      <c r="V2" s="82"/>
      <c r="W2" s="82"/>
      <c r="X2" s="82"/>
      <c r="Y2" s="82"/>
      <c r="Z2" s="1021" t="s">
        <v>12</v>
      </c>
      <c r="AA2" s="1021"/>
      <c r="AB2" s="1021"/>
      <c r="AC2" s="1021"/>
      <c r="AD2" s="1006"/>
      <c r="AE2" s="1006"/>
      <c r="AF2" s="1006"/>
      <c r="AG2" s="377"/>
      <c r="AH2" s="377"/>
      <c r="AI2" s="82"/>
      <c r="AJ2" s="82"/>
    </row>
    <row r="3" spans="2:36" ht="18.75" customHeight="1">
      <c r="B3" s="82"/>
      <c r="C3" s="82"/>
      <c r="D3" s="1021" t="s">
        <v>331</v>
      </c>
      <c r="E3" s="1021"/>
      <c r="F3" s="1021"/>
      <c r="G3" s="1021"/>
      <c r="H3" s="1021"/>
      <c r="I3" s="82"/>
      <c r="J3" s="82"/>
      <c r="K3" s="82"/>
      <c r="L3" s="82"/>
      <c r="M3" s="82"/>
      <c r="N3" s="82"/>
      <c r="O3" s="1021" t="s">
        <v>331</v>
      </c>
      <c r="P3" s="1021"/>
      <c r="Q3" s="1021"/>
      <c r="R3" s="1021"/>
      <c r="S3" s="1021"/>
      <c r="T3" s="1021"/>
      <c r="U3" s="82"/>
      <c r="V3" s="82"/>
      <c r="W3" s="82"/>
      <c r="X3" s="82"/>
      <c r="Y3" s="82"/>
      <c r="Z3" s="1021" t="s">
        <v>331</v>
      </c>
      <c r="AA3" s="1021"/>
      <c r="AB3" s="1021"/>
      <c r="AC3" s="1021"/>
      <c r="AD3" s="1006"/>
      <c r="AE3" s="1006"/>
      <c r="AF3" s="1006"/>
      <c r="AG3" s="377"/>
      <c r="AH3" s="377"/>
      <c r="AI3" s="82"/>
      <c r="AJ3" s="82"/>
    </row>
    <row r="4" spans="1:12" s="322" customFormat="1" ht="18.75" customHeight="1">
      <c r="A4" s="319"/>
      <c r="B4" s="320"/>
      <c r="C4" s="319"/>
      <c r="D4" s="320"/>
      <c r="E4" s="320"/>
      <c r="F4" s="320"/>
      <c r="G4" s="321"/>
      <c r="L4" s="323"/>
    </row>
    <row r="5" spans="4:33" ht="18.75" customHeight="1">
      <c r="D5" s="1057" t="s">
        <v>337</v>
      </c>
      <c r="E5" s="1057"/>
      <c r="F5" s="43">
        <f>DATOS!C5</f>
        <v>0</v>
      </c>
      <c r="G5" s="43"/>
      <c r="H5" s="43"/>
      <c r="O5" s="1057" t="s">
        <v>337</v>
      </c>
      <c r="P5" s="1057"/>
      <c r="Q5" s="1057"/>
      <c r="R5" s="1059">
        <f>DATOS!C5</f>
        <v>0</v>
      </c>
      <c r="S5" s="1059"/>
      <c r="T5" s="1059"/>
      <c r="Z5" s="1057" t="s">
        <v>337</v>
      </c>
      <c r="AA5" s="1057"/>
      <c r="AB5" s="43">
        <f>DATOS!C5</f>
        <v>0</v>
      </c>
      <c r="AC5" s="43"/>
      <c r="AD5" s="1007"/>
      <c r="AE5" s="1007"/>
      <c r="AF5" s="1007"/>
      <c r="AG5" s="43"/>
    </row>
    <row r="6" spans="4:33" ht="18.75" customHeight="1">
      <c r="D6" s="1058" t="s">
        <v>336</v>
      </c>
      <c r="E6" s="1058"/>
      <c r="F6" s="132">
        <f>DATOS!C6</f>
        <v>0</v>
      </c>
      <c r="G6" s="132"/>
      <c r="H6" s="132"/>
      <c r="O6" s="1058" t="s">
        <v>336</v>
      </c>
      <c r="P6" s="1058"/>
      <c r="Q6" s="1058"/>
      <c r="R6" s="43">
        <f>DATOS!C6</f>
        <v>0</v>
      </c>
      <c r="S6" s="43"/>
      <c r="T6" s="43"/>
      <c r="Z6" s="1058" t="s">
        <v>336</v>
      </c>
      <c r="AA6" s="1058"/>
      <c r="AB6" s="43">
        <f>DATOS!C6</f>
        <v>0</v>
      </c>
      <c r="AC6" s="43"/>
      <c r="AD6" s="1007"/>
      <c r="AE6" s="1007"/>
      <c r="AF6" s="1007"/>
      <c r="AG6" s="43"/>
    </row>
    <row r="7" spans="4:33" ht="18.75" customHeight="1">
      <c r="D7" s="1058" t="s">
        <v>335</v>
      </c>
      <c r="E7" s="1058"/>
      <c r="F7" s="120">
        <f>DATOS!C7</f>
        <v>0</v>
      </c>
      <c r="G7" s="120"/>
      <c r="H7" s="120"/>
      <c r="O7" s="1058" t="s">
        <v>335</v>
      </c>
      <c r="P7" s="1058"/>
      <c r="Q7" s="1058"/>
      <c r="R7" s="1060">
        <f>DATOS!C7</f>
        <v>0</v>
      </c>
      <c r="S7" s="1060"/>
      <c r="T7" s="1060"/>
      <c r="Z7" s="1058" t="s">
        <v>335</v>
      </c>
      <c r="AA7" s="1058"/>
      <c r="AB7" s="120">
        <f>DATOS!C7</f>
        <v>0</v>
      </c>
      <c r="AC7" s="120"/>
      <c r="AD7" s="1008"/>
      <c r="AE7" s="1008"/>
      <c r="AF7" s="1008"/>
      <c r="AG7" s="120"/>
    </row>
    <row r="8" spans="4:33" ht="18.75" customHeight="1">
      <c r="D8" s="1058" t="s">
        <v>205</v>
      </c>
      <c r="E8" s="1058"/>
      <c r="F8" s="43">
        <f>DATOS!C8</f>
        <v>0</v>
      </c>
      <c r="G8" s="43"/>
      <c r="H8" s="43"/>
      <c r="O8" s="1058" t="s">
        <v>404</v>
      </c>
      <c r="P8" s="1058"/>
      <c r="Q8" s="1058"/>
      <c r="R8" s="1059">
        <f>DATOS!C8</f>
        <v>0</v>
      </c>
      <c r="S8" s="1059"/>
      <c r="T8" s="1059"/>
      <c r="Z8" s="1058" t="s">
        <v>404</v>
      </c>
      <c r="AA8" s="1058"/>
      <c r="AB8" s="43">
        <f>DATOS!C8</f>
        <v>0</v>
      </c>
      <c r="AC8" s="43"/>
      <c r="AD8" s="1007"/>
      <c r="AE8" s="1007"/>
      <c r="AF8" s="1007"/>
      <c r="AG8" s="43"/>
    </row>
    <row r="9" spans="1:12" ht="18.75" customHeight="1">
      <c r="A9" s="95"/>
      <c r="B9" s="96"/>
      <c r="C9" s="95"/>
      <c r="D9" s="96"/>
      <c r="E9" s="324"/>
      <c r="F9" s="324"/>
      <c r="G9" s="324"/>
      <c r="L9" s="94"/>
    </row>
    <row r="10" spans="2:38" ht="18.75" customHeight="1">
      <c r="B10" s="383"/>
      <c r="C10" s="383"/>
      <c r="D10" s="1150" t="s">
        <v>441</v>
      </c>
      <c r="E10" s="1150"/>
      <c r="F10" s="1150"/>
      <c r="G10" s="1150"/>
      <c r="H10" s="1150"/>
      <c r="I10" s="383"/>
      <c r="J10" s="383"/>
      <c r="K10" s="383"/>
      <c r="L10" s="383"/>
      <c r="M10" s="383"/>
      <c r="N10" s="383"/>
      <c r="O10" s="1150" t="s">
        <v>438</v>
      </c>
      <c r="P10" s="1150"/>
      <c r="Q10" s="1150"/>
      <c r="R10" s="1150"/>
      <c r="S10" s="1150"/>
      <c r="T10" s="1150"/>
      <c r="U10" s="383"/>
      <c r="V10" s="383"/>
      <c r="W10" s="383"/>
      <c r="X10" s="383"/>
      <c r="Y10" s="383"/>
      <c r="Z10" s="1150" t="s">
        <v>438</v>
      </c>
      <c r="AA10" s="1150"/>
      <c r="AB10" s="1150"/>
      <c r="AC10" s="1150"/>
      <c r="AD10" s="1014"/>
      <c r="AE10" s="1014"/>
      <c r="AF10" s="1014"/>
      <c r="AG10" s="383"/>
      <c r="AH10" s="383"/>
      <c r="AI10" s="383"/>
      <c r="AJ10" s="383"/>
      <c r="AK10" s="325"/>
      <c r="AL10" s="94"/>
    </row>
    <row r="11" spans="2:38" ht="18.75" customHeight="1">
      <c r="B11" s="82"/>
      <c r="C11" s="82"/>
      <c r="D11" s="1021" t="s">
        <v>182</v>
      </c>
      <c r="E11" s="1021"/>
      <c r="F11" s="1021"/>
      <c r="G11" s="1021"/>
      <c r="H11" s="1021"/>
      <c r="I11" s="82"/>
      <c r="J11" s="82"/>
      <c r="K11" s="82"/>
      <c r="L11" s="82"/>
      <c r="M11" s="82"/>
      <c r="N11" s="82"/>
      <c r="O11" s="1021" t="s">
        <v>182</v>
      </c>
      <c r="P11" s="1021"/>
      <c r="Q11" s="1021"/>
      <c r="R11" s="1021"/>
      <c r="S11" s="1021"/>
      <c r="T11" s="1021"/>
      <c r="U11" s="82"/>
      <c r="V11" s="82"/>
      <c r="W11" s="82"/>
      <c r="X11" s="82"/>
      <c r="Y11" s="82"/>
      <c r="Z11" s="1021" t="s">
        <v>182</v>
      </c>
      <c r="AA11" s="1021"/>
      <c r="AB11" s="1021"/>
      <c r="AC11" s="1021"/>
      <c r="AD11" s="1006"/>
      <c r="AE11" s="1006"/>
      <c r="AF11" s="1006"/>
      <c r="AG11" s="377"/>
      <c r="AH11" s="377"/>
      <c r="AI11" s="82"/>
      <c r="AJ11" s="82"/>
      <c r="AK11" s="325"/>
      <c r="AL11" s="94"/>
    </row>
    <row r="12" spans="1:38" ht="18.75" customHeight="1">
      <c r="A12" s="184"/>
      <c r="B12" s="184"/>
      <c r="C12" s="184"/>
      <c r="D12" s="326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P12" s="94"/>
      <c r="Q12" s="327"/>
      <c r="R12" s="94"/>
      <c r="S12" s="328"/>
      <c r="T12" s="184"/>
      <c r="U12" s="184"/>
      <c r="V12" s="94"/>
      <c r="W12" s="94"/>
      <c r="X12" s="94"/>
      <c r="Y12" s="94"/>
      <c r="Z12" s="94"/>
      <c r="AA12" s="329"/>
      <c r="AB12" s="329"/>
      <c r="AC12" s="329"/>
      <c r="AD12" s="329"/>
      <c r="AE12" s="329"/>
      <c r="AF12" s="329"/>
      <c r="AG12" s="329"/>
      <c r="AH12" s="329"/>
      <c r="AI12" s="329"/>
      <c r="AJ12" s="329"/>
      <c r="AK12" s="325"/>
      <c r="AL12" s="94"/>
    </row>
    <row r="13" spans="1:38" ht="18.75" customHeight="1">
      <c r="A13" s="330"/>
      <c r="B13" s="94"/>
      <c r="C13" s="331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329"/>
      <c r="Q13" s="329"/>
      <c r="R13" s="329"/>
      <c r="S13" s="94"/>
      <c r="T13" s="94"/>
      <c r="U13" s="94"/>
      <c r="V13" s="94"/>
      <c r="W13" s="94"/>
      <c r="X13" s="94"/>
      <c r="Y13" s="94"/>
      <c r="Z13" s="94"/>
      <c r="AA13" s="329"/>
      <c r="AB13" s="329"/>
      <c r="AC13" s="329"/>
      <c r="AD13" s="329"/>
      <c r="AE13" s="329"/>
      <c r="AF13" s="329"/>
      <c r="AG13" s="329"/>
      <c r="AH13" s="329"/>
      <c r="AI13" s="329"/>
      <c r="AJ13" s="329"/>
      <c r="AK13" s="325"/>
      <c r="AL13" s="94"/>
    </row>
    <row r="14" spans="1:38" s="63" customFormat="1" ht="15" customHeight="1">
      <c r="A14" s="1148"/>
      <c r="B14" s="1143" t="s">
        <v>98</v>
      </c>
      <c r="C14" s="1144" t="s">
        <v>439</v>
      </c>
      <c r="D14" s="1142">
        <v>1</v>
      </c>
      <c r="E14" s="1142">
        <v>2</v>
      </c>
      <c r="F14" s="1142">
        <v>3</v>
      </c>
      <c r="G14" s="1142">
        <v>4</v>
      </c>
      <c r="H14" s="1142">
        <v>5</v>
      </c>
      <c r="I14" s="1142">
        <v>6</v>
      </c>
      <c r="J14" s="1142">
        <v>7</v>
      </c>
      <c r="K14" s="1142">
        <v>8</v>
      </c>
      <c r="L14" s="1142">
        <v>9</v>
      </c>
      <c r="M14" s="1142">
        <v>10</v>
      </c>
      <c r="N14" s="1142">
        <v>11</v>
      </c>
      <c r="O14" s="1142">
        <v>12</v>
      </c>
      <c r="P14" s="1142">
        <v>13</v>
      </c>
      <c r="Q14" s="1142">
        <v>14</v>
      </c>
      <c r="R14" s="1142">
        <v>15</v>
      </c>
      <c r="S14" s="1142">
        <v>16</v>
      </c>
      <c r="T14" s="1142">
        <v>17</v>
      </c>
      <c r="U14" s="1142">
        <v>18</v>
      </c>
      <c r="V14" s="1142">
        <v>19</v>
      </c>
      <c r="W14" s="1142">
        <v>20</v>
      </c>
      <c r="X14" s="1142">
        <v>21</v>
      </c>
      <c r="Y14" s="1142">
        <v>22</v>
      </c>
      <c r="Z14" s="1142">
        <v>23</v>
      </c>
      <c r="AA14" s="1142">
        <v>24</v>
      </c>
      <c r="AB14" s="1142">
        <v>25</v>
      </c>
      <c r="AC14" s="1142">
        <v>26</v>
      </c>
      <c r="AD14" s="1142">
        <v>27</v>
      </c>
      <c r="AE14" s="1142">
        <v>28</v>
      </c>
      <c r="AF14" s="1142">
        <v>29</v>
      </c>
      <c r="AG14" s="1142">
        <v>30</v>
      </c>
      <c r="AH14" s="1142">
        <v>31</v>
      </c>
      <c r="AI14" s="1142">
        <v>32</v>
      </c>
      <c r="AJ14" s="1142">
        <v>33</v>
      </c>
      <c r="AK14" s="332"/>
      <c r="AL14" s="64"/>
    </row>
    <row r="15" spans="1:38" s="63" customFormat="1" ht="21" customHeight="1">
      <c r="A15" s="1149"/>
      <c r="B15" s="1143"/>
      <c r="C15" s="1145" t="s">
        <v>31</v>
      </c>
      <c r="D15" s="1142"/>
      <c r="E15" s="1142"/>
      <c r="F15" s="1142"/>
      <c r="G15" s="1142"/>
      <c r="H15" s="1142"/>
      <c r="I15" s="1142"/>
      <c r="J15" s="1142"/>
      <c r="K15" s="1142"/>
      <c r="L15" s="1142"/>
      <c r="M15" s="1142"/>
      <c r="N15" s="1142"/>
      <c r="O15" s="1142"/>
      <c r="P15" s="1142"/>
      <c r="Q15" s="1142"/>
      <c r="R15" s="1142"/>
      <c r="S15" s="1142"/>
      <c r="T15" s="1142"/>
      <c r="U15" s="1142"/>
      <c r="V15" s="1142"/>
      <c r="W15" s="1142"/>
      <c r="X15" s="1142"/>
      <c r="Y15" s="1142"/>
      <c r="Z15" s="1142"/>
      <c r="AA15" s="1142"/>
      <c r="AB15" s="1142"/>
      <c r="AC15" s="1142"/>
      <c r="AD15" s="1142"/>
      <c r="AE15" s="1142"/>
      <c r="AF15" s="1142"/>
      <c r="AG15" s="1142"/>
      <c r="AH15" s="1142"/>
      <c r="AI15" s="1142"/>
      <c r="AJ15" s="1142"/>
      <c r="AK15" s="333"/>
      <c r="AL15" s="64"/>
    </row>
    <row r="16" spans="1:38" ht="15">
      <c r="A16" s="334"/>
      <c r="B16" s="335"/>
      <c r="C16" s="336"/>
      <c r="D16" s="337"/>
      <c r="E16" s="338"/>
      <c r="F16" s="338"/>
      <c r="G16" s="338"/>
      <c r="H16" s="338"/>
      <c r="I16" s="338"/>
      <c r="J16" s="338"/>
      <c r="K16" s="338"/>
      <c r="L16" s="338"/>
      <c r="M16" s="338"/>
      <c r="N16" s="338"/>
      <c r="O16" s="338"/>
      <c r="P16" s="338"/>
      <c r="Q16" s="338"/>
      <c r="R16" s="338"/>
      <c r="S16" s="338"/>
      <c r="T16" s="338"/>
      <c r="U16" s="338"/>
      <c r="V16" s="338"/>
      <c r="W16" s="338"/>
      <c r="X16" s="338"/>
      <c r="Y16" s="338"/>
      <c r="Z16" s="338"/>
      <c r="AA16" s="338"/>
      <c r="AB16" s="338"/>
      <c r="AC16" s="338"/>
      <c r="AD16" s="338"/>
      <c r="AE16" s="338"/>
      <c r="AF16" s="338"/>
      <c r="AG16" s="338"/>
      <c r="AH16" s="338"/>
      <c r="AI16" s="338"/>
      <c r="AJ16" s="339"/>
      <c r="AL16" s="94"/>
    </row>
    <row r="17" spans="1:38" ht="30" customHeight="1">
      <c r="A17" s="417">
        <v>1</v>
      </c>
      <c r="B17" s="341" t="s">
        <v>345</v>
      </c>
      <c r="C17" s="342">
        <f>SUM(D17:AJ17)</f>
        <v>0</v>
      </c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L17" s="94"/>
    </row>
    <row r="18" spans="1:38" ht="30" customHeight="1">
      <c r="A18" s="417">
        <v>2</v>
      </c>
      <c r="B18" s="341" t="s">
        <v>228</v>
      </c>
      <c r="C18" s="343">
        <f>SUM(D18:AJ18)</f>
        <v>0</v>
      </c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L18" s="94"/>
    </row>
    <row r="19" spans="1:38" ht="30" customHeight="1">
      <c r="A19" s="417">
        <v>3</v>
      </c>
      <c r="B19" s="344" t="s">
        <v>315</v>
      </c>
      <c r="C19" s="343">
        <f>SUM(D19:AJ19)</f>
        <v>0</v>
      </c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L19" s="94"/>
    </row>
    <row r="20" spans="1:38" ht="30" customHeight="1">
      <c r="A20" s="417">
        <v>4</v>
      </c>
      <c r="B20" s="345" t="s">
        <v>278</v>
      </c>
      <c r="C20" s="343">
        <f>SUM(D20:AJ20)</f>
        <v>0</v>
      </c>
      <c r="D20" s="110"/>
      <c r="E20" s="110"/>
      <c r="F20" s="110"/>
      <c r="G20" s="110"/>
      <c r="H20" s="110"/>
      <c r="I20" s="110"/>
      <c r="J20" s="110"/>
      <c r="K20" s="110"/>
      <c r="L20" s="110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L20" s="94"/>
    </row>
    <row r="21" spans="1:38" ht="30" customHeight="1">
      <c r="A21" s="417">
        <v>5</v>
      </c>
      <c r="B21" s="345" t="s">
        <v>76</v>
      </c>
      <c r="C21" s="343">
        <f>SUM(D21:AJ21)</f>
        <v>0</v>
      </c>
      <c r="D21" s="346">
        <f>(D18+D17+D19+D20)*0.03</f>
        <v>0</v>
      </c>
      <c r="E21" s="346">
        <f aca="true" t="shared" si="0" ref="E21:AC21">(E18+E17+E19+E20)*0.03</f>
        <v>0</v>
      </c>
      <c r="F21" s="346">
        <f t="shared" si="0"/>
        <v>0</v>
      </c>
      <c r="G21" s="346">
        <f t="shared" si="0"/>
        <v>0</v>
      </c>
      <c r="H21" s="346">
        <f t="shared" si="0"/>
        <v>0</v>
      </c>
      <c r="I21" s="346">
        <f t="shared" si="0"/>
        <v>0</v>
      </c>
      <c r="J21" s="346">
        <f t="shared" si="0"/>
        <v>0</v>
      </c>
      <c r="K21" s="346">
        <f t="shared" si="0"/>
        <v>0</v>
      </c>
      <c r="L21" s="346">
        <f t="shared" si="0"/>
        <v>0</v>
      </c>
      <c r="M21" s="346">
        <f t="shared" si="0"/>
        <v>0</v>
      </c>
      <c r="N21" s="346">
        <f t="shared" si="0"/>
        <v>0</v>
      </c>
      <c r="O21" s="346">
        <f t="shared" si="0"/>
        <v>0</v>
      </c>
      <c r="P21" s="346">
        <f t="shared" si="0"/>
        <v>0</v>
      </c>
      <c r="Q21" s="346">
        <f t="shared" si="0"/>
        <v>0</v>
      </c>
      <c r="R21" s="346">
        <f t="shared" si="0"/>
        <v>0</v>
      </c>
      <c r="S21" s="346">
        <f t="shared" si="0"/>
        <v>0</v>
      </c>
      <c r="T21" s="346">
        <f t="shared" si="0"/>
        <v>0</v>
      </c>
      <c r="U21" s="346">
        <f t="shared" si="0"/>
        <v>0</v>
      </c>
      <c r="V21" s="346">
        <f t="shared" si="0"/>
        <v>0</v>
      </c>
      <c r="W21" s="346">
        <f t="shared" si="0"/>
        <v>0</v>
      </c>
      <c r="X21" s="346">
        <f t="shared" si="0"/>
        <v>0</v>
      </c>
      <c r="Y21" s="346">
        <f t="shared" si="0"/>
        <v>0</v>
      </c>
      <c r="Z21" s="346">
        <f t="shared" si="0"/>
        <v>0</v>
      </c>
      <c r="AA21" s="346">
        <f t="shared" si="0"/>
        <v>0</v>
      </c>
      <c r="AB21" s="346">
        <f t="shared" si="0"/>
        <v>0</v>
      </c>
      <c r="AC21" s="346">
        <f t="shared" si="0"/>
        <v>0</v>
      </c>
      <c r="AD21" s="346">
        <f aca="true" t="shared" si="1" ref="AD21:AJ21">(AD18+AD17+AD19+AD20)*0.03</f>
        <v>0</v>
      </c>
      <c r="AE21" s="346">
        <f t="shared" si="1"/>
        <v>0</v>
      </c>
      <c r="AF21" s="346">
        <f t="shared" si="1"/>
        <v>0</v>
      </c>
      <c r="AG21" s="346">
        <f t="shared" si="1"/>
        <v>0</v>
      </c>
      <c r="AH21" s="346">
        <f t="shared" si="1"/>
        <v>0</v>
      </c>
      <c r="AI21" s="346">
        <f t="shared" si="1"/>
        <v>0</v>
      </c>
      <c r="AJ21" s="346">
        <f t="shared" si="1"/>
        <v>0</v>
      </c>
      <c r="AL21" s="94"/>
    </row>
    <row r="22" spans="1:38" ht="15.75" customHeight="1">
      <c r="A22" s="417"/>
      <c r="B22" s="345"/>
      <c r="C22" s="343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Y22" s="346"/>
      <c r="Z22" s="346"/>
      <c r="AA22" s="346"/>
      <c r="AB22" s="346"/>
      <c r="AC22" s="346"/>
      <c r="AD22" s="346"/>
      <c r="AE22" s="346"/>
      <c r="AF22" s="346"/>
      <c r="AG22" s="346"/>
      <c r="AH22" s="346"/>
      <c r="AI22" s="346"/>
      <c r="AJ22" s="346"/>
      <c r="AL22" s="94"/>
    </row>
    <row r="23" spans="1:38" ht="30" customHeight="1">
      <c r="A23" s="417" t="s">
        <v>126</v>
      </c>
      <c r="B23" s="348" t="s">
        <v>428</v>
      </c>
      <c r="C23" s="349">
        <f>SUM(D23:AJ23)</f>
        <v>0</v>
      </c>
      <c r="D23" s="346">
        <f aca="true" t="shared" si="2" ref="D23:AC23">SUM(D17:D21)</f>
        <v>0</v>
      </c>
      <c r="E23" s="350">
        <f t="shared" si="2"/>
        <v>0</v>
      </c>
      <c r="F23" s="350">
        <f t="shared" si="2"/>
        <v>0</v>
      </c>
      <c r="G23" s="350">
        <f t="shared" si="2"/>
        <v>0</v>
      </c>
      <c r="H23" s="350">
        <f t="shared" si="2"/>
        <v>0</v>
      </c>
      <c r="I23" s="350">
        <f t="shared" si="2"/>
        <v>0</v>
      </c>
      <c r="J23" s="350">
        <f t="shared" si="2"/>
        <v>0</v>
      </c>
      <c r="K23" s="350">
        <f t="shared" si="2"/>
        <v>0</v>
      </c>
      <c r="L23" s="350">
        <f t="shared" si="2"/>
        <v>0</v>
      </c>
      <c r="M23" s="350">
        <f t="shared" si="2"/>
        <v>0</v>
      </c>
      <c r="N23" s="350">
        <f t="shared" si="2"/>
        <v>0</v>
      </c>
      <c r="O23" s="350">
        <f t="shared" si="2"/>
        <v>0</v>
      </c>
      <c r="P23" s="350">
        <f t="shared" si="2"/>
        <v>0</v>
      </c>
      <c r="Q23" s="350">
        <f t="shared" si="2"/>
        <v>0</v>
      </c>
      <c r="R23" s="350">
        <f t="shared" si="2"/>
        <v>0</v>
      </c>
      <c r="S23" s="350">
        <f t="shared" si="2"/>
        <v>0</v>
      </c>
      <c r="T23" s="350">
        <f t="shared" si="2"/>
        <v>0</v>
      </c>
      <c r="U23" s="350">
        <f t="shared" si="2"/>
        <v>0</v>
      </c>
      <c r="V23" s="350">
        <f t="shared" si="2"/>
        <v>0</v>
      </c>
      <c r="W23" s="350">
        <f t="shared" si="2"/>
        <v>0</v>
      </c>
      <c r="X23" s="350">
        <f t="shared" si="2"/>
        <v>0</v>
      </c>
      <c r="Y23" s="350">
        <f t="shared" si="2"/>
        <v>0</v>
      </c>
      <c r="Z23" s="350">
        <f t="shared" si="2"/>
        <v>0</v>
      </c>
      <c r="AA23" s="350">
        <f t="shared" si="2"/>
        <v>0</v>
      </c>
      <c r="AB23" s="350">
        <f t="shared" si="2"/>
        <v>0</v>
      </c>
      <c r="AC23" s="350">
        <f t="shared" si="2"/>
        <v>0</v>
      </c>
      <c r="AD23" s="350">
        <f aca="true" t="shared" si="3" ref="AD23:AJ23">SUM(AD17:AD21)</f>
        <v>0</v>
      </c>
      <c r="AE23" s="350">
        <f t="shared" si="3"/>
        <v>0</v>
      </c>
      <c r="AF23" s="350">
        <f t="shared" si="3"/>
        <v>0</v>
      </c>
      <c r="AG23" s="350">
        <f t="shared" si="3"/>
        <v>0</v>
      </c>
      <c r="AH23" s="350">
        <f t="shared" si="3"/>
        <v>0</v>
      </c>
      <c r="AI23" s="350">
        <f t="shared" si="3"/>
        <v>0</v>
      </c>
      <c r="AJ23" s="350">
        <f t="shared" si="3"/>
        <v>0</v>
      </c>
      <c r="AL23" s="94"/>
    </row>
    <row r="24" spans="1:38" s="353" customFormat="1" ht="15.75" customHeight="1">
      <c r="A24" s="418"/>
      <c r="B24" s="351"/>
      <c r="C24" s="343"/>
      <c r="D24" s="346"/>
      <c r="E24" s="346"/>
      <c r="F24" s="346"/>
      <c r="G24" s="346"/>
      <c r="H24" s="346"/>
      <c r="I24" s="346"/>
      <c r="J24" s="346"/>
      <c r="K24" s="346"/>
      <c r="L24" s="346"/>
      <c r="M24" s="346"/>
      <c r="N24" s="346"/>
      <c r="O24" s="346"/>
      <c r="P24" s="346"/>
      <c r="Q24" s="346"/>
      <c r="R24" s="346"/>
      <c r="S24" s="346"/>
      <c r="T24" s="346"/>
      <c r="U24" s="346"/>
      <c r="V24" s="346"/>
      <c r="W24" s="346"/>
      <c r="X24" s="346"/>
      <c r="Y24" s="346"/>
      <c r="Z24" s="346"/>
      <c r="AA24" s="346"/>
      <c r="AB24" s="346"/>
      <c r="AC24" s="346"/>
      <c r="AD24" s="346"/>
      <c r="AE24" s="346"/>
      <c r="AF24" s="346"/>
      <c r="AG24" s="346"/>
      <c r="AH24" s="346"/>
      <c r="AI24" s="346"/>
      <c r="AJ24" s="346"/>
      <c r="AK24" s="352"/>
      <c r="AL24" s="329"/>
    </row>
    <row r="25" spans="1:38" ht="30" customHeight="1">
      <c r="A25" s="417">
        <v>6</v>
      </c>
      <c r="B25" s="345" t="s">
        <v>172</v>
      </c>
      <c r="C25" s="342">
        <f>SUM(D25:AJ25)</f>
        <v>0</v>
      </c>
      <c r="D25" s="110">
        <v>0</v>
      </c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L25" s="94"/>
    </row>
    <row r="26" spans="1:38" ht="30" customHeight="1">
      <c r="A26" s="417">
        <v>7</v>
      </c>
      <c r="B26" s="179" t="s">
        <v>229</v>
      </c>
      <c r="C26" s="342">
        <f>SUM(D26:AJ26)</f>
        <v>0</v>
      </c>
      <c r="D26" s="346">
        <f aca="true" t="shared" si="4" ref="D26:AC26">D25*0.03</f>
        <v>0</v>
      </c>
      <c r="E26" s="346">
        <f t="shared" si="4"/>
        <v>0</v>
      </c>
      <c r="F26" s="346">
        <f t="shared" si="4"/>
        <v>0</v>
      </c>
      <c r="G26" s="346">
        <f t="shared" si="4"/>
        <v>0</v>
      </c>
      <c r="H26" s="346">
        <f t="shared" si="4"/>
        <v>0</v>
      </c>
      <c r="I26" s="346">
        <f t="shared" si="4"/>
        <v>0</v>
      </c>
      <c r="J26" s="346">
        <f t="shared" si="4"/>
        <v>0</v>
      </c>
      <c r="K26" s="346">
        <f t="shared" si="4"/>
        <v>0</v>
      </c>
      <c r="L26" s="346">
        <f t="shared" si="4"/>
        <v>0</v>
      </c>
      <c r="M26" s="346">
        <f t="shared" si="4"/>
        <v>0</v>
      </c>
      <c r="N26" s="346">
        <f t="shared" si="4"/>
        <v>0</v>
      </c>
      <c r="O26" s="346">
        <f t="shared" si="4"/>
        <v>0</v>
      </c>
      <c r="P26" s="346">
        <f t="shared" si="4"/>
        <v>0</v>
      </c>
      <c r="Q26" s="346">
        <f t="shared" si="4"/>
        <v>0</v>
      </c>
      <c r="R26" s="346">
        <f t="shared" si="4"/>
        <v>0</v>
      </c>
      <c r="S26" s="346">
        <f t="shared" si="4"/>
        <v>0</v>
      </c>
      <c r="T26" s="346">
        <f t="shared" si="4"/>
        <v>0</v>
      </c>
      <c r="U26" s="346">
        <f t="shared" si="4"/>
        <v>0</v>
      </c>
      <c r="V26" s="346">
        <f t="shared" si="4"/>
        <v>0</v>
      </c>
      <c r="W26" s="346">
        <f t="shared" si="4"/>
        <v>0</v>
      </c>
      <c r="X26" s="346">
        <f t="shared" si="4"/>
        <v>0</v>
      </c>
      <c r="Y26" s="346">
        <f t="shared" si="4"/>
        <v>0</v>
      </c>
      <c r="Z26" s="346">
        <f t="shared" si="4"/>
        <v>0</v>
      </c>
      <c r="AA26" s="346">
        <f t="shared" si="4"/>
        <v>0</v>
      </c>
      <c r="AB26" s="346">
        <f t="shared" si="4"/>
        <v>0</v>
      </c>
      <c r="AC26" s="346">
        <f t="shared" si="4"/>
        <v>0</v>
      </c>
      <c r="AD26" s="346">
        <f aca="true" t="shared" si="5" ref="AD26:AJ26">AD25*0.03</f>
        <v>0</v>
      </c>
      <c r="AE26" s="346">
        <f t="shared" si="5"/>
        <v>0</v>
      </c>
      <c r="AF26" s="346">
        <f t="shared" si="5"/>
        <v>0</v>
      </c>
      <c r="AG26" s="346">
        <f t="shared" si="5"/>
        <v>0</v>
      </c>
      <c r="AH26" s="346">
        <f t="shared" si="5"/>
        <v>0</v>
      </c>
      <c r="AI26" s="346">
        <f t="shared" si="5"/>
        <v>0</v>
      </c>
      <c r="AJ26" s="346">
        <f t="shared" si="5"/>
        <v>0</v>
      </c>
      <c r="AL26" s="94"/>
    </row>
    <row r="27" spans="1:38" ht="15.75" customHeight="1">
      <c r="A27" s="419"/>
      <c r="B27" s="345"/>
      <c r="C27" s="343"/>
      <c r="D27" s="346"/>
      <c r="E27" s="346"/>
      <c r="F27" s="346"/>
      <c r="G27" s="346"/>
      <c r="H27" s="346"/>
      <c r="I27" s="346"/>
      <c r="J27" s="346"/>
      <c r="K27" s="346"/>
      <c r="L27" s="346"/>
      <c r="M27" s="346"/>
      <c r="N27" s="346"/>
      <c r="O27" s="346"/>
      <c r="P27" s="346"/>
      <c r="Q27" s="346"/>
      <c r="R27" s="346"/>
      <c r="S27" s="346"/>
      <c r="T27" s="346"/>
      <c r="U27" s="346"/>
      <c r="V27" s="346"/>
      <c r="W27" s="346"/>
      <c r="X27" s="346"/>
      <c r="Y27" s="346"/>
      <c r="Z27" s="346"/>
      <c r="AA27" s="346"/>
      <c r="AB27" s="346"/>
      <c r="AC27" s="346"/>
      <c r="AD27" s="346"/>
      <c r="AE27" s="346"/>
      <c r="AF27" s="346"/>
      <c r="AG27" s="346"/>
      <c r="AH27" s="346"/>
      <c r="AI27" s="346"/>
      <c r="AJ27" s="346"/>
      <c r="AL27" s="94"/>
    </row>
    <row r="28" spans="1:38" s="357" customFormat="1" ht="30" customHeight="1">
      <c r="A28" s="419" t="s">
        <v>240</v>
      </c>
      <c r="B28" s="348" t="s">
        <v>429</v>
      </c>
      <c r="C28" s="343">
        <f>SUM(D28:AJ28)</f>
        <v>0</v>
      </c>
      <c r="D28" s="355">
        <f aca="true" t="shared" si="6" ref="D28:AC28">D25+D26</f>
        <v>0</v>
      </c>
      <c r="E28" s="355">
        <f t="shared" si="6"/>
        <v>0</v>
      </c>
      <c r="F28" s="355">
        <f t="shared" si="6"/>
        <v>0</v>
      </c>
      <c r="G28" s="355">
        <f t="shared" si="6"/>
        <v>0</v>
      </c>
      <c r="H28" s="355">
        <f t="shared" si="6"/>
        <v>0</v>
      </c>
      <c r="I28" s="355">
        <f t="shared" si="6"/>
        <v>0</v>
      </c>
      <c r="J28" s="355">
        <f t="shared" si="6"/>
        <v>0</v>
      </c>
      <c r="K28" s="355">
        <f t="shared" si="6"/>
        <v>0</v>
      </c>
      <c r="L28" s="355">
        <f t="shared" si="6"/>
        <v>0</v>
      </c>
      <c r="M28" s="355">
        <f t="shared" si="6"/>
        <v>0</v>
      </c>
      <c r="N28" s="355">
        <f t="shared" si="6"/>
        <v>0</v>
      </c>
      <c r="O28" s="355">
        <f t="shared" si="6"/>
        <v>0</v>
      </c>
      <c r="P28" s="355">
        <f t="shared" si="6"/>
        <v>0</v>
      </c>
      <c r="Q28" s="355">
        <f t="shared" si="6"/>
        <v>0</v>
      </c>
      <c r="R28" s="355">
        <f t="shared" si="6"/>
        <v>0</v>
      </c>
      <c r="S28" s="355">
        <f t="shared" si="6"/>
        <v>0</v>
      </c>
      <c r="T28" s="355">
        <f t="shared" si="6"/>
        <v>0</v>
      </c>
      <c r="U28" s="355">
        <f t="shared" si="6"/>
        <v>0</v>
      </c>
      <c r="V28" s="355">
        <f t="shared" si="6"/>
        <v>0</v>
      </c>
      <c r="W28" s="355">
        <f t="shared" si="6"/>
        <v>0</v>
      </c>
      <c r="X28" s="355">
        <f t="shared" si="6"/>
        <v>0</v>
      </c>
      <c r="Y28" s="355">
        <f t="shared" si="6"/>
        <v>0</v>
      </c>
      <c r="Z28" s="355">
        <f t="shared" si="6"/>
        <v>0</v>
      </c>
      <c r="AA28" s="355">
        <f t="shared" si="6"/>
        <v>0</v>
      </c>
      <c r="AB28" s="355">
        <f t="shared" si="6"/>
        <v>0</v>
      </c>
      <c r="AC28" s="355">
        <f t="shared" si="6"/>
        <v>0</v>
      </c>
      <c r="AD28" s="355">
        <f aca="true" t="shared" si="7" ref="AD28:AJ28">AD25+AD26</f>
        <v>0</v>
      </c>
      <c r="AE28" s="355">
        <f t="shared" si="7"/>
        <v>0</v>
      </c>
      <c r="AF28" s="355">
        <f t="shared" si="7"/>
        <v>0</v>
      </c>
      <c r="AG28" s="355">
        <f t="shared" si="7"/>
        <v>0</v>
      </c>
      <c r="AH28" s="355">
        <f t="shared" si="7"/>
        <v>0</v>
      </c>
      <c r="AI28" s="355">
        <f t="shared" si="7"/>
        <v>0</v>
      </c>
      <c r="AJ28" s="355">
        <f t="shared" si="7"/>
        <v>0</v>
      </c>
      <c r="AK28" s="340"/>
      <c r="AL28" s="356"/>
    </row>
    <row r="29" spans="1:38" ht="15.75" customHeight="1">
      <c r="A29" s="419"/>
      <c r="B29" s="348"/>
      <c r="C29" s="343"/>
      <c r="D29" s="346"/>
      <c r="E29" s="346"/>
      <c r="F29" s="346"/>
      <c r="G29" s="346"/>
      <c r="H29" s="346"/>
      <c r="I29" s="346"/>
      <c r="J29" s="346"/>
      <c r="K29" s="346"/>
      <c r="L29" s="346"/>
      <c r="M29" s="346"/>
      <c r="N29" s="346"/>
      <c r="O29" s="346"/>
      <c r="P29" s="346"/>
      <c r="Q29" s="346"/>
      <c r="R29" s="346"/>
      <c r="S29" s="346"/>
      <c r="T29" s="346"/>
      <c r="U29" s="346"/>
      <c r="V29" s="346"/>
      <c r="W29" s="346"/>
      <c r="X29" s="346"/>
      <c r="Y29" s="346"/>
      <c r="Z29" s="346"/>
      <c r="AA29" s="346"/>
      <c r="AB29" s="346"/>
      <c r="AC29" s="346"/>
      <c r="AD29" s="346"/>
      <c r="AE29" s="346"/>
      <c r="AF29" s="346"/>
      <c r="AG29" s="346"/>
      <c r="AH29" s="346"/>
      <c r="AI29" s="346"/>
      <c r="AJ29" s="346"/>
      <c r="AL29" s="94"/>
    </row>
    <row r="30" spans="1:38" s="357" customFormat="1" ht="30" customHeight="1">
      <c r="A30" s="420" t="s">
        <v>241</v>
      </c>
      <c r="B30" s="179" t="s">
        <v>270</v>
      </c>
      <c r="C30" s="343">
        <f>SUM(D30:AJ30)</f>
        <v>0</v>
      </c>
      <c r="D30" s="358">
        <f>4A!D30*$C$39</f>
        <v>0</v>
      </c>
      <c r="E30" s="359">
        <f>4A!E30*$C$39</f>
        <v>0</v>
      </c>
      <c r="F30" s="359">
        <f>4A!F30*$C$39</f>
        <v>0</v>
      </c>
      <c r="G30" s="359">
        <f>4A!G30*$C$39</f>
        <v>0</v>
      </c>
      <c r="H30" s="359">
        <f>4A!H30*$C$39</f>
        <v>0</v>
      </c>
      <c r="I30" s="359">
        <f>4A!I30*$C$39</f>
        <v>0</v>
      </c>
      <c r="J30" s="359">
        <f>4A!J30*$C$39</f>
        <v>0</v>
      </c>
      <c r="K30" s="359">
        <f>4A!K30*$C$39</f>
        <v>0</v>
      </c>
      <c r="L30" s="359">
        <f>4A!L30*$C$39</f>
        <v>0</v>
      </c>
      <c r="M30" s="359">
        <f>4A!M30*$C$39</f>
        <v>0</v>
      </c>
      <c r="N30" s="359">
        <f>4A!N30*$C$39</f>
        <v>0</v>
      </c>
      <c r="O30" s="359">
        <f>4A!O30*$C$39</f>
        <v>0</v>
      </c>
      <c r="P30" s="359">
        <f>4A!P30*$C$39</f>
        <v>0</v>
      </c>
      <c r="Q30" s="359">
        <f>4A!Q30*$C$39</f>
        <v>0</v>
      </c>
      <c r="R30" s="359">
        <f>4A!R30*$C$39</f>
        <v>0</v>
      </c>
      <c r="S30" s="359">
        <f>4A!S30*$C$39</f>
        <v>0</v>
      </c>
      <c r="T30" s="359">
        <f>4A!T30*$C$39</f>
        <v>0</v>
      </c>
      <c r="U30" s="359">
        <f>4A!U30*$C$39</f>
        <v>0</v>
      </c>
      <c r="V30" s="359">
        <f>4A!V30*$C$39</f>
        <v>0</v>
      </c>
      <c r="W30" s="359">
        <f>4A!W30*$C$39</f>
        <v>0</v>
      </c>
      <c r="X30" s="359">
        <f>4A!X30*$C$39</f>
        <v>0</v>
      </c>
      <c r="Y30" s="359">
        <f>4A!Y30*$C$39</f>
        <v>0</v>
      </c>
      <c r="Z30" s="359">
        <f>4A!Z30*$C$39</f>
        <v>0</v>
      </c>
      <c r="AA30" s="359">
        <f>4A!AA30*$C$39</f>
        <v>0</v>
      </c>
      <c r="AB30" s="359">
        <f>4A!AB30*$C$39</f>
        <v>0</v>
      </c>
      <c r="AC30" s="359">
        <f>4A!AC30*$C$39</f>
        <v>0</v>
      </c>
      <c r="AD30" s="359">
        <f>4A!AD30*$C$39</f>
        <v>0</v>
      </c>
      <c r="AE30" s="359">
        <f>4A!AE30*$C$39</f>
        <v>0</v>
      </c>
      <c r="AF30" s="359">
        <f>4A!AF30*$C$39</f>
        <v>0</v>
      </c>
      <c r="AG30" s="359">
        <f>4A!AG30*$C$39</f>
        <v>0</v>
      </c>
      <c r="AH30" s="359">
        <f>4A!AH30*$C$39</f>
        <v>0</v>
      </c>
      <c r="AI30" s="359">
        <f>4A!AI30*$C$39</f>
        <v>0</v>
      </c>
      <c r="AJ30" s="359">
        <f>4A!AJ30*$C$39</f>
        <v>0</v>
      </c>
      <c r="AK30" s="340"/>
      <c r="AL30" s="356"/>
    </row>
    <row r="31" spans="1:38" s="357" customFormat="1" ht="30" customHeight="1">
      <c r="A31" s="420" t="s">
        <v>66</v>
      </c>
      <c r="B31" s="344" t="s">
        <v>342</v>
      </c>
      <c r="C31" s="343">
        <f>SUM(D31:AJ31)</f>
        <v>0</v>
      </c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360"/>
      <c r="AL31" s="356"/>
    </row>
    <row r="32" spans="1:38" s="364" customFormat="1" ht="30" customHeight="1">
      <c r="A32" s="421"/>
      <c r="B32" s="361" t="s">
        <v>286</v>
      </c>
      <c r="C32" s="343">
        <f>SUM(D32:AJ32)</f>
        <v>0</v>
      </c>
      <c r="D32" s="358">
        <f aca="true" t="shared" si="8" ref="D32:AC32">D23+D28+D30+D31</f>
        <v>0</v>
      </c>
      <c r="E32" s="358">
        <f t="shared" si="8"/>
        <v>0</v>
      </c>
      <c r="F32" s="358">
        <f t="shared" si="8"/>
        <v>0</v>
      </c>
      <c r="G32" s="358">
        <f t="shared" si="8"/>
        <v>0</v>
      </c>
      <c r="H32" s="358">
        <f t="shared" si="8"/>
        <v>0</v>
      </c>
      <c r="I32" s="358">
        <f t="shared" si="8"/>
        <v>0</v>
      </c>
      <c r="J32" s="358">
        <f t="shared" si="8"/>
        <v>0</v>
      </c>
      <c r="K32" s="358">
        <f t="shared" si="8"/>
        <v>0</v>
      </c>
      <c r="L32" s="358">
        <f t="shared" si="8"/>
        <v>0</v>
      </c>
      <c r="M32" s="358">
        <f t="shared" si="8"/>
        <v>0</v>
      </c>
      <c r="N32" s="358">
        <f t="shared" si="8"/>
        <v>0</v>
      </c>
      <c r="O32" s="358">
        <f t="shared" si="8"/>
        <v>0</v>
      </c>
      <c r="P32" s="358">
        <f t="shared" si="8"/>
        <v>0</v>
      </c>
      <c r="Q32" s="358">
        <f t="shared" si="8"/>
        <v>0</v>
      </c>
      <c r="R32" s="358">
        <f t="shared" si="8"/>
        <v>0</v>
      </c>
      <c r="S32" s="358">
        <f t="shared" si="8"/>
        <v>0</v>
      </c>
      <c r="T32" s="358">
        <f t="shared" si="8"/>
        <v>0</v>
      </c>
      <c r="U32" s="358">
        <f t="shared" si="8"/>
        <v>0</v>
      </c>
      <c r="V32" s="358">
        <f t="shared" si="8"/>
        <v>0</v>
      </c>
      <c r="W32" s="358">
        <f t="shared" si="8"/>
        <v>0</v>
      </c>
      <c r="X32" s="358">
        <f t="shared" si="8"/>
        <v>0</v>
      </c>
      <c r="Y32" s="358">
        <f t="shared" si="8"/>
        <v>0</v>
      </c>
      <c r="Z32" s="358">
        <f t="shared" si="8"/>
        <v>0</v>
      </c>
      <c r="AA32" s="358">
        <f t="shared" si="8"/>
        <v>0</v>
      </c>
      <c r="AB32" s="358">
        <f t="shared" si="8"/>
        <v>0</v>
      </c>
      <c r="AC32" s="358">
        <f t="shared" si="8"/>
        <v>0</v>
      </c>
      <c r="AD32" s="358">
        <f aca="true" t="shared" si="9" ref="AD32:AJ32">AD23+AD28+AD30+AD31</f>
        <v>0</v>
      </c>
      <c r="AE32" s="358">
        <f t="shared" si="9"/>
        <v>0</v>
      </c>
      <c r="AF32" s="358">
        <f t="shared" si="9"/>
        <v>0</v>
      </c>
      <c r="AG32" s="358">
        <f t="shared" si="9"/>
        <v>0</v>
      </c>
      <c r="AH32" s="358">
        <f t="shared" si="9"/>
        <v>0</v>
      </c>
      <c r="AI32" s="358">
        <f t="shared" si="9"/>
        <v>0</v>
      </c>
      <c r="AJ32" s="358">
        <f t="shared" si="9"/>
        <v>0</v>
      </c>
      <c r="AK32" s="362"/>
      <c r="AL32" s="363"/>
    </row>
    <row r="33" spans="1:38" s="357" customFormat="1" ht="30" customHeight="1">
      <c r="A33" s="420" t="s">
        <v>189</v>
      </c>
      <c r="B33" s="179" t="s">
        <v>341</v>
      </c>
      <c r="C33" s="343">
        <f>SUM(D33:AJ33)</f>
        <v>0</v>
      </c>
      <c r="D33" s="358">
        <f>5!F18+5!H18</f>
        <v>0</v>
      </c>
      <c r="E33" s="359">
        <f>5!F19+5!H19</f>
        <v>0</v>
      </c>
      <c r="F33" s="359">
        <f>5!F20+5!H20</f>
        <v>0</v>
      </c>
      <c r="G33" s="359">
        <f>5!F21+5!H21</f>
        <v>0</v>
      </c>
      <c r="H33" s="359">
        <f>5!F22+5!H22</f>
        <v>0</v>
      </c>
      <c r="I33" s="359">
        <f>5!F23+5!H23</f>
        <v>0</v>
      </c>
      <c r="J33" s="359">
        <f>5!F24+5!H24</f>
        <v>0</v>
      </c>
      <c r="K33" s="359">
        <f>5!F25+5!H25</f>
        <v>0</v>
      </c>
      <c r="L33" s="359">
        <f>5!F26+5!H26</f>
        <v>0</v>
      </c>
      <c r="M33" s="359">
        <f>5!F27+5!H27</f>
        <v>0</v>
      </c>
      <c r="N33" s="359">
        <f>5!F28+5!H28</f>
        <v>0</v>
      </c>
      <c r="O33" s="359">
        <f>5!F29+5!H29</f>
        <v>0</v>
      </c>
      <c r="P33" s="359">
        <f>5!F30+5!H30</f>
        <v>0</v>
      </c>
      <c r="Q33" s="359">
        <f>5!F31+5!H31</f>
        <v>0</v>
      </c>
      <c r="R33" s="359">
        <f>5!F32+5!H32</f>
        <v>0</v>
      </c>
      <c r="S33" s="359">
        <f>5!F33+5!H33</f>
        <v>0</v>
      </c>
      <c r="T33" s="359">
        <f>5!F34+5!H34</f>
        <v>0</v>
      </c>
      <c r="U33" s="359">
        <f>5!F35+5!H35</f>
        <v>0</v>
      </c>
      <c r="V33" s="359">
        <f>5!F36+5!H36</f>
        <v>0</v>
      </c>
      <c r="W33" s="359">
        <f>5!F37+5!H37</f>
        <v>0</v>
      </c>
      <c r="X33" s="359">
        <f>5!F38+5!H38</f>
        <v>0</v>
      </c>
      <c r="Y33" s="359">
        <f>5!F39+5!H39</f>
        <v>0</v>
      </c>
      <c r="Z33" s="359">
        <f>5!F40+5!H40</f>
        <v>0</v>
      </c>
      <c r="AA33" s="359">
        <f>5!F41+5!H41</f>
        <v>0</v>
      </c>
      <c r="AB33" s="359">
        <f>5!F42+5!H42</f>
        <v>0</v>
      </c>
      <c r="AC33" s="359">
        <f>5!F43+5!H43</f>
        <v>0</v>
      </c>
      <c r="AD33" s="359">
        <f>5!F44+5!H44</f>
        <v>0</v>
      </c>
      <c r="AE33" s="359">
        <f>5!F45+5!H45</f>
        <v>0</v>
      </c>
      <c r="AF33" s="359">
        <f>5!F46+5!H46</f>
        <v>0</v>
      </c>
      <c r="AG33" s="359">
        <f>5!F47+5!H47</f>
        <v>0</v>
      </c>
      <c r="AH33" s="359">
        <f>5!F48+5!H48</f>
        <v>0</v>
      </c>
      <c r="AI33" s="359">
        <f>5!F49+5!H49</f>
        <v>0</v>
      </c>
      <c r="AJ33" s="359">
        <f>5!F50+5!H50</f>
        <v>0</v>
      </c>
      <c r="AK33" s="340"/>
      <c r="AL33" s="356"/>
    </row>
    <row r="34" spans="1:38" s="357" customFormat="1" ht="30" customHeight="1">
      <c r="A34" s="420" t="s">
        <v>293</v>
      </c>
      <c r="B34" s="179" t="s">
        <v>343</v>
      </c>
      <c r="C34" s="365"/>
      <c r="D34" s="366"/>
      <c r="E34" s="367"/>
      <c r="F34" s="367"/>
      <c r="G34" s="367"/>
      <c r="H34" s="367"/>
      <c r="I34" s="367"/>
      <c r="J34" s="367"/>
      <c r="K34" s="367"/>
      <c r="L34" s="367"/>
      <c r="M34" s="367"/>
      <c r="N34" s="367"/>
      <c r="O34" s="367"/>
      <c r="P34" s="367"/>
      <c r="Q34" s="367"/>
      <c r="R34" s="367"/>
      <c r="S34" s="367"/>
      <c r="T34" s="367"/>
      <c r="U34" s="367"/>
      <c r="V34" s="367"/>
      <c r="W34" s="367"/>
      <c r="X34" s="367"/>
      <c r="Y34" s="367"/>
      <c r="Z34" s="367"/>
      <c r="AA34" s="367"/>
      <c r="AB34" s="367"/>
      <c r="AC34" s="367"/>
      <c r="AD34" s="367"/>
      <c r="AE34" s="367"/>
      <c r="AF34" s="367"/>
      <c r="AG34" s="367"/>
      <c r="AH34" s="367"/>
      <c r="AI34" s="367"/>
      <c r="AJ34" s="367"/>
      <c r="AK34" s="340"/>
      <c r="AL34" s="356"/>
    </row>
    <row r="35" spans="1:38" s="357" customFormat="1" ht="30" customHeight="1" hidden="1">
      <c r="A35" s="354" t="s">
        <v>189</v>
      </c>
      <c r="B35" s="345" t="s">
        <v>294</v>
      </c>
      <c r="C35" s="368"/>
      <c r="D35" s="369"/>
      <c r="E35" s="370"/>
      <c r="F35" s="370"/>
      <c r="G35" s="370"/>
      <c r="H35" s="370"/>
      <c r="I35" s="370"/>
      <c r="J35" s="370"/>
      <c r="K35" s="370"/>
      <c r="L35" s="370"/>
      <c r="M35" s="370"/>
      <c r="N35" s="370"/>
      <c r="O35" s="370"/>
      <c r="P35" s="370"/>
      <c r="Q35" s="370"/>
      <c r="R35" s="370"/>
      <c r="S35" s="370"/>
      <c r="T35" s="370"/>
      <c r="U35" s="370"/>
      <c r="V35" s="370"/>
      <c r="W35" s="370"/>
      <c r="X35" s="370"/>
      <c r="Y35" s="370"/>
      <c r="Z35" s="370"/>
      <c r="AA35" s="370"/>
      <c r="AB35" s="370"/>
      <c r="AC35" s="370"/>
      <c r="AD35" s="370"/>
      <c r="AE35" s="370"/>
      <c r="AF35" s="370"/>
      <c r="AG35" s="370"/>
      <c r="AH35" s="370"/>
      <c r="AI35" s="370"/>
      <c r="AJ35" s="370"/>
      <c r="AK35" s="340"/>
      <c r="AL35" s="356"/>
    </row>
    <row r="36" spans="1:38" s="357" customFormat="1" ht="16.5" customHeight="1">
      <c r="A36" s="347"/>
      <c r="B36" s="345"/>
      <c r="C36" s="343"/>
      <c r="D36" s="355"/>
      <c r="E36" s="355"/>
      <c r="F36" s="355"/>
      <c r="G36" s="355"/>
      <c r="H36" s="355"/>
      <c r="I36" s="355"/>
      <c r="J36" s="355"/>
      <c r="K36" s="355"/>
      <c r="L36" s="355"/>
      <c r="M36" s="355"/>
      <c r="N36" s="355"/>
      <c r="O36" s="355"/>
      <c r="P36" s="355"/>
      <c r="Q36" s="355"/>
      <c r="R36" s="355"/>
      <c r="S36" s="355"/>
      <c r="T36" s="355"/>
      <c r="U36" s="355"/>
      <c r="V36" s="355"/>
      <c r="W36" s="355"/>
      <c r="X36" s="355"/>
      <c r="Y36" s="355"/>
      <c r="Z36" s="371"/>
      <c r="AA36" s="355"/>
      <c r="AB36" s="371"/>
      <c r="AC36" s="355"/>
      <c r="AD36" s="355"/>
      <c r="AE36" s="355"/>
      <c r="AF36" s="355"/>
      <c r="AG36" s="355"/>
      <c r="AH36" s="355"/>
      <c r="AI36" s="355"/>
      <c r="AJ36" s="355"/>
      <c r="AK36" s="340"/>
      <c r="AL36" s="356"/>
    </row>
    <row r="37" spans="1:38" s="357" customFormat="1" ht="30" customHeight="1">
      <c r="A37" s="372"/>
      <c r="B37" s="373" t="s">
        <v>190</v>
      </c>
      <c r="C37" s="374">
        <f>SUM(D37:AJ37)</f>
        <v>0</v>
      </c>
      <c r="D37" s="375">
        <f>D32+D33</f>
        <v>0</v>
      </c>
      <c r="E37" s="375">
        <f aca="true" t="shared" si="10" ref="E37:AC37">E32+E33</f>
        <v>0</v>
      </c>
      <c r="F37" s="375">
        <f t="shared" si="10"/>
        <v>0</v>
      </c>
      <c r="G37" s="375">
        <f t="shared" si="10"/>
        <v>0</v>
      </c>
      <c r="H37" s="375">
        <f t="shared" si="10"/>
        <v>0</v>
      </c>
      <c r="I37" s="375">
        <f t="shared" si="10"/>
        <v>0</v>
      </c>
      <c r="J37" s="375">
        <f t="shared" si="10"/>
        <v>0</v>
      </c>
      <c r="K37" s="375">
        <f t="shared" si="10"/>
        <v>0</v>
      </c>
      <c r="L37" s="375">
        <f t="shared" si="10"/>
        <v>0</v>
      </c>
      <c r="M37" s="375">
        <f t="shared" si="10"/>
        <v>0</v>
      </c>
      <c r="N37" s="375">
        <f t="shared" si="10"/>
        <v>0</v>
      </c>
      <c r="O37" s="375">
        <f t="shared" si="10"/>
        <v>0</v>
      </c>
      <c r="P37" s="375">
        <f t="shared" si="10"/>
        <v>0</v>
      </c>
      <c r="Q37" s="375">
        <f t="shared" si="10"/>
        <v>0</v>
      </c>
      <c r="R37" s="375">
        <f t="shared" si="10"/>
        <v>0</v>
      </c>
      <c r="S37" s="375">
        <f t="shared" si="10"/>
        <v>0</v>
      </c>
      <c r="T37" s="375">
        <f t="shared" si="10"/>
        <v>0</v>
      </c>
      <c r="U37" s="375">
        <f t="shared" si="10"/>
        <v>0</v>
      </c>
      <c r="V37" s="375">
        <f t="shared" si="10"/>
        <v>0</v>
      </c>
      <c r="W37" s="375">
        <f t="shared" si="10"/>
        <v>0</v>
      </c>
      <c r="X37" s="375">
        <f t="shared" si="10"/>
        <v>0</v>
      </c>
      <c r="Y37" s="375">
        <f t="shared" si="10"/>
        <v>0</v>
      </c>
      <c r="Z37" s="375">
        <f t="shared" si="10"/>
        <v>0</v>
      </c>
      <c r="AA37" s="375">
        <f t="shared" si="10"/>
        <v>0</v>
      </c>
      <c r="AB37" s="375">
        <f t="shared" si="10"/>
        <v>0</v>
      </c>
      <c r="AC37" s="375">
        <f t="shared" si="10"/>
        <v>0</v>
      </c>
      <c r="AD37" s="375">
        <f aca="true" t="shared" si="11" ref="AD37:AJ37">AD32+AD33</f>
        <v>0</v>
      </c>
      <c r="AE37" s="375">
        <f t="shared" si="11"/>
        <v>0</v>
      </c>
      <c r="AF37" s="375">
        <f t="shared" si="11"/>
        <v>0</v>
      </c>
      <c r="AG37" s="375">
        <f t="shared" si="11"/>
        <v>0</v>
      </c>
      <c r="AH37" s="375">
        <f t="shared" si="11"/>
        <v>0</v>
      </c>
      <c r="AI37" s="375">
        <f t="shared" si="11"/>
        <v>0</v>
      </c>
      <c r="AJ37" s="375">
        <f t="shared" si="11"/>
        <v>0</v>
      </c>
      <c r="AK37" s="340"/>
      <c r="AL37" s="356"/>
    </row>
    <row r="38" spans="1:37" s="357" customFormat="1" ht="15">
      <c r="A38" s="184"/>
      <c r="B38" s="376"/>
      <c r="C38" s="377"/>
      <c r="D38" s="356"/>
      <c r="E38" s="356"/>
      <c r="F38" s="356"/>
      <c r="G38" s="356"/>
      <c r="H38" s="356"/>
      <c r="I38" s="356"/>
      <c r="J38" s="356"/>
      <c r="K38" s="356"/>
      <c r="L38" s="356"/>
      <c r="M38" s="356"/>
      <c r="N38" s="356"/>
      <c r="O38" s="356"/>
      <c r="P38" s="356"/>
      <c r="Q38" s="356"/>
      <c r="R38" s="356"/>
      <c r="S38" s="356"/>
      <c r="T38" s="356"/>
      <c r="U38" s="356"/>
      <c r="V38" s="356"/>
      <c r="W38" s="356"/>
      <c r="X38" s="356"/>
      <c r="Y38" s="356"/>
      <c r="Z38" s="356"/>
      <c r="AA38" s="356"/>
      <c r="AB38" s="356"/>
      <c r="AC38" s="356"/>
      <c r="AD38" s="356"/>
      <c r="AE38" s="356"/>
      <c r="AF38" s="356"/>
      <c r="AG38" s="356"/>
      <c r="AH38" s="356"/>
      <c r="AI38" s="356"/>
      <c r="AJ38" s="356"/>
      <c r="AK38" s="340"/>
    </row>
    <row r="39" spans="1:37" s="357" customFormat="1" ht="15">
      <c r="A39" s="1147" t="s">
        <v>379</v>
      </c>
      <c r="B39" s="1147"/>
      <c r="C39" s="378">
        <f>DATOS!C26</f>
        <v>0</v>
      </c>
      <c r="D39" s="356"/>
      <c r="E39" s="356"/>
      <c r="F39" s="356"/>
      <c r="G39" s="356"/>
      <c r="H39" s="356"/>
      <c r="I39" s="356"/>
      <c r="J39" s="356"/>
      <c r="K39" s="356"/>
      <c r="L39" s="356"/>
      <c r="M39" s="356"/>
      <c r="N39" s="356"/>
      <c r="O39" s="356"/>
      <c r="P39" s="356"/>
      <c r="Q39" s="356"/>
      <c r="R39" s="356"/>
      <c r="S39" s="356"/>
      <c r="T39" s="356"/>
      <c r="U39" s="356"/>
      <c r="V39" s="356"/>
      <c r="W39" s="356"/>
      <c r="X39" s="356"/>
      <c r="Y39" s="356"/>
      <c r="Z39" s="356"/>
      <c r="AA39" s="356"/>
      <c r="AB39" s="356"/>
      <c r="AC39" s="356"/>
      <c r="AD39" s="356"/>
      <c r="AE39" s="356"/>
      <c r="AF39" s="356"/>
      <c r="AG39" s="356"/>
      <c r="AH39" s="356"/>
      <c r="AI39" s="356"/>
      <c r="AJ39" s="356"/>
      <c r="AK39" s="340"/>
    </row>
    <row r="40" spans="1:8" ht="15">
      <c r="A40" s="1146" t="s">
        <v>152</v>
      </c>
      <c r="B40" s="1146"/>
      <c r="C40" s="379">
        <f>DATOS!C13</f>
        <v>0</v>
      </c>
      <c r="D40" s="94"/>
      <c r="E40" s="94"/>
      <c r="F40" s="94"/>
      <c r="G40" s="94"/>
      <c r="H40" s="94"/>
    </row>
    <row r="41" spans="4:8" ht="15">
      <c r="D41" s="329"/>
      <c r="E41" s="329"/>
      <c r="F41" s="329"/>
      <c r="G41" s="329"/>
      <c r="H41" s="380"/>
    </row>
    <row r="42" spans="1:9" ht="15">
      <c r="A42" s="381"/>
      <c r="B42" s="353"/>
      <c r="D42" s="329"/>
      <c r="E42" s="329"/>
      <c r="F42" s="329"/>
      <c r="G42" s="329"/>
      <c r="H42" s="329"/>
      <c r="I42" s="329"/>
    </row>
    <row r="43" spans="1:2" ht="15">
      <c r="A43" s="381"/>
      <c r="B43" s="353"/>
    </row>
    <row r="44" ht="15">
      <c r="C44" s="1016"/>
    </row>
    <row r="45" ht="15">
      <c r="B45" s="382"/>
    </row>
  </sheetData>
  <sheetProtection password="ECC8" sheet="1" objects="1" scenarios="1" selectLockedCells="1"/>
  <mergeCells count="65">
    <mergeCell ref="AF14:AF15"/>
    <mergeCell ref="D11:H11"/>
    <mergeCell ref="D10:H10"/>
    <mergeCell ref="Z2:AC2"/>
    <mergeCell ref="Z3:AC3"/>
    <mergeCell ref="Z10:AC10"/>
    <mergeCell ref="Z11:AC11"/>
    <mergeCell ref="Z8:AA8"/>
    <mergeCell ref="Z7:AA7"/>
    <mergeCell ref="Z6:AA6"/>
    <mergeCell ref="Z5:AA5"/>
    <mergeCell ref="O6:Q6"/>
    <mergeCell ref="R7:T7"/>
    <mergeCell ref="R8:T8"/>
    <mergeCell ref="O2:T2"/>
    <mergeCell ref="O3:T3"/>
    <mergeCell ref="R5:T5"/>
    <mergeCell ref="O5:Q5"/>
    <mergeCell ref="O8:Q8"/>
    <mergeCell ref="Y14:Y15"/>
    <mergeCell ref="D3:H3"/>
    <mergeCell ref="D2:H2"/>
    <mergeCell ref="O10:T10"/>
    <mergeCell ref="O11:T11"/>
    <mergeCell ref="D5:E5"/>
    <mergeCell ref="D6:E6"/>
    <mergeCell ref="D7:E7"/>
    <mergeCell ref="D8:E8"/>
    <mergeCell ref="O7:Q7"/>
    <mergeCell ref="AJ14:AJ15"/>
    <mergeCell ref="Z14:Z15"/>
    <mergeCell ref="AA14:AA15"/>
    <mergeCell ref="AB14:AB15"/>
    <mergeCell ref="AC14:AC15"/>
    <mergeCell ref="AG14:AG15"/>
    <mergeCell ref="AI14:AI15"/>
    <mergeCell ref="AH14:AH15"/>
    <mergeCell ref="AD14:AD15"/>
    <mergeCell ref="AE14:AE15"/>
    <mergeCell ref="U14:U15"/>
    <mergeCell ref="W14:W15"/>
    <mergeCell ref="N14:N15"/>
    <mergeCell ref="T14:T15"/>
    <mergeCell ref="S14:S15"/>
    <mergeCell ref="P14:P15"/>
    <mergeCell ref="Q14:Q15"/>
    <mergeCell ref="R14:R15"/>
    <mergeCell ref="V14:V15"/>
    <mergeCell ref="X14:X15"/>
    <mergeCell ref="O14:O15"/>
    <mergeCell ref="A40:B40"/>
    <mergeCell ref="A39:B39"/>
    <mergeCell ref="D14:D15"/>
    <mergeCell ref="J14:J15"/>
    <mergeCell ref="F14:F15"/>
    <mergeCell ref="G14:G15"/>
    <mergeCell ref="A14:A15"/>
    <mergeCell ref="E14:E15"/>
    <mergeCell ref="L14:L15"/>
    <mergeCell ref="B14:B15"/>
    <mergeCell ref="C14:C15"/>
    <mergeCell ref="M14:M15"/>
    <mergeCell ref="K14:K15"/>
    <mergeCell ref="H14:H15"/>
    <mergeCell ref="I14:I15"/>
  </mergeCells>
  <printOptions horizontalCentered="1" verticalCentered="1"/>
  <pageMargins left="0.11811023622047245" right="0.11811023622047245" top="0.7480314960629921" bottom="0.7480314960629921" header="0.31496062992125984" footer="0.31496062992125984"/>
  <pageSetup fitToHeight="3" fitToWidth="3" horizontalDpi="600" verticalDpi="600" orientation="landscape" scale="40"/>
  <colBreaks count="2" manualBreakCount="2">
    <brk id="13" max="40" man="1"/>
    <brk id="23" max="4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Flores López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Eber Flores Avila</dc:creator>
  <cp:keywords/>
  <dc:description/>
  <cp:lastModifiedBy>HERBERTO VILLEGAS</cp:lastModifiedBy>
  <cp:lastPrinted>2008-10-20T22:51:15Z</cp:lastPrinted>
  <dcterms:created xsi:type="dcterms:W3CDTF">2003-02-09T08:07:36Z</dcterms:created>
  <dcterms:modified xsi:type="dcterms:W3CDTF">2008-10-24T17:05:14Z</dcterms:modified>
  <cp:category/>
  <cp:version/>
  <cp:contentType/>
  <cp:contentStatus/>
</cp:coreProperties>
</file>